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45621"/>
</workbook>
</file>

<file path=xl/calcChain.xml><?xml version="1.0" encoding="utf-8"?>
<calcChain xmlns="http://schemas.openxmlformats.org/spreadsheetml/2006/main">
  <c r="F20" i="9" l="1"/>
  <c r="G20" i="9"/>
  <c r="H20" i="9"/>
  <c r="I20" i="9"/>
  <c r="J20" i="9"/>
  <c r="K20" i="9"/>
  <c r="L20" i="9"/>
  <c r="M20" i="9"/>
  <c r="N20" i="9"/>
  <c r="O20" i="9"/>
  <c r="P20" i="9"/>
  <c r="E20" i="9"/>
  <c r="F8" i="9"/>
  <c r="G8" i="9"/>
  <c r="H8" i="9"/>
  <c r="I8" i="9"/>
  <c r="J8" i="9"/>
  <c r="K8" i="9"/>
  <c r="L8" i="9"/>
  <c r="M8" i="9"/>
  <c r="N8" i="9"/>
  <c r="O8" i="9"/>
  <c r="P8" i="9"/>
  <c r="E8" i="9"/>
  <c r="F21" i="10"/>
  <c r="G21" i="10"/>
  <c r="H21" i="10"/>
  <c r="I21" i="10"/>
  <c r="J21" i="10"/>
  <c r="K21" i="10"/>
  <c r="L21" i="10"/>
  <c r="M21" i="10"/>
  <c r="N21" i="10"/>
  <c r="O21" i="10"/>
  <c r="P21" i="10"/>
  <c r="E21" i="10"/>
  <c r="F22" i="8"/>
  <c r="G22" i="8"/>
  <c r="H22" i="8"/>
  <c r="I22" i="8"/>
  <c r="J22" i="8"/>
  <c r="K22" i="8"/>
  <c r="L22" i="8"/>
  <c r="M22" i="8"/>
  <c r="N22" i="8"/>
  <c r="O22" i="8"/>
  <c r="P22" i="8"/>
  <c r="E22" i="8"/>
  <c r="G8" i="8"/>
  <c r="H8" i="8"/>
  <c r="I8" i="8"/>
  <c r="J8" i="8"/>
  <c r="K8" i="8"/>
  <c r="L8" i="8"/>
  <c r="M8" i="8"/>
  <c r="N8" i="8"/>
  <c r="O8" i="8"/>
  <c r="P8" i="8"/>
  <c r="F8" i="8"/>
  <c r="E8" i="8"/>
  <c r="F20" i="7"/>
  <c r="G20" i="7"/>
  <c r="H20" i="7"/>
  <c r="I20" i="7"/>
  <c r="J20" i="7"/>
  <c r="K20" i="7"/>
  <c r="L20" i="7"/>
  <c r="M20" i="7"/>
  <c r="N20" i="7"/>
  <c r="O20" i="7"/>
  <c r="P20" i="7"/>
  <c r="E20" i="7"/>
  <c r="F7" i="7"/>
  <c r="G7" i="7"/>
  <c r="H7" i="7"/>
  <c r="I7" i="7"/>
  <c r="J7" i="7"/>
  <c r="K7" i="7"/>
  <c r="L7" i="7"/>
  <c r="M7" i="7"/>
  <c r="N7" i="7"/>
  <c r="O7" i="7"/>
  <c r="P7" i="7"/>
  <c r="E7" i="7"/>
  <c r="F8" i="6"/>
  <c r="G8" i="6"/>
  <c r="H8" i="6"/>
  <c r="I8" i="6"/>
  <c r="J8" i="6"/>
  <c r="K8" i="6"/>
  <c r="K23" i="6" s="1"/>
  <c r="L8" i="6"/>
  <c r="M8" i="6"/>
  <c r="N8" i="6"/>
  <c r="O8" i="6"/>
  <c r="P8" i="6"/>
  <c r="E8" i="6"/>
  <c r="F20" i="5"/>
  <c r="G20" i="5"/>
  <c r="H20" i="5"/>
  <c r="I20" i="5"/>
  <c r="J20" i="5"/>
  <c r="K20" i="5"/>
  <c r="L20" i="5"/>
  <c r="M20" i="5"/>
  <c r="N20" i="5"/>
  <c r="O20" i="5"/>
  <c r="P20" i="5"/>
  <c r="E20" i="5"/>
  <c r="F19" i="4"/>
  <c r="G19" i="4"/>
  <c r="H19" i="4"/>
  <c r="I19" i="4"/>
  <c r="J19" i="4"/>
  <c r="K19" i="4"/>
  <c r="L19" i="4"/>
  <c r="M19" i="4"/>
  <c r="N19" i="4"/>
  <c r="O19" i="4"/>
  <c r="P19" i="4"/>
  <c r="E19" i="4"/>
  <c r="F21" i="3"/>
  <c r="G21" i="3"/>
  <c r="H21" i="3"/>
  <c r="I21" i="3"/>
  <c r="J21" i="3"/>
  <c r="K21" i="3"/>
  <c r="L21" i="3"/>
  <c r="M21" i="3"/>
  <c r="N21" i="3"/>
  <c r="O21" i="3"/>
  <c r="P21" i="3"/>
  <c r="E21" i="3"/>
  <c r="F8" i="3"/>
  <c r="G8" i="3"/>
  <c r="H8" i="3"/>
  <c r="I8" i="3"/>
  <c r="J8" i="3"/>
  <c r="K8" i="3"/>
  <c r="L8" i="3"/>
  <c r="M8" i="3"/>
  <c r="N8" i="3"/>
  <c r="O8" i="3"/>
  <c r="P8" i="3"/>
  <c r="E8" i="3"/>
  <c r="E7" i="4"/>
  <c r="F7" i="4"/>
  <c r="G7" i="4"/>
  <c r="H7" i="4"/>
  <c r="I7" i="4"/>
  <c r="J7" i="4"/>
  <c r="K7" i="4"/>
  <c r="L7" i="4"/>
  <c r="M7" i="4"/>
  <c r="N7" i="4"/>
  <c r="O7" i="4"/>
  <c r="P7" i="4"/>
  <c r="F21" i="2"/>
  <c r="G21" i="2"/>
  <c r="H21" i="2"/>
  <c r="I21" i="2"/>
  <c r="J21" i="2"/>
  <c r="K21" i="2"/>
  <c r="L21" i="2"/>
  <c r="M21" i="2"/>
  <c r="N21" i="2"/>
  <c r="O21" i="2"/>
  <c r="P21" i="2"/>
  <c r="E21" i="2"/>
  <c r="F7" i="2"/>
  <c r="G7" i="2"/>
  <c r="H7" i="2"/>
  <c r="I7" i="2"/>
  <c r="J7" i="2"/>
  <c r="K7" i="2"/>
  <c r="L7" i="2"/>
  <c r="M7" i="2"/>
  <c r="N7" i="2"/>
  <c r="O7" i="2"/>
  <c r="P7" i="2"/>
  <c r="E7" i="2"/>
  <c r="F17" i="10"/>
  <c r="G17" i="10"/>
  <c r="H17" i="10"/>
  <c r="I17" i="10"/>
  <c r="J17" i="10"/>
  <c r="K17" i="10"/>
  <c r="L17" i="10"/>
  <c r="M17" i="10"/>
  <c r="N17" i="10"/>
  <c r="O17" i="10"/>
  <c r="P17" i="10"/>
  <c r="E17" i="10"/>
  <c r="E16" i="9"/>
  <c r="F17" i="3"/>
  <c r="F22" i="3" s="1"/>
  <c r="G17" i="3"/>
  <c r="H17" i="3"/>
  <c r="I17" i="3"/>
  <c r="J17" i="3"/>
  <c r="J22" i="3" s="1"/>
  <c r="K17" i="3"/>
  <c r="L17" i="3"/>
  <c r="L22" i="3" s="1"/>
  <c r="M17" i="3"/>
  <c r="N17" i="3"/>
  <c r="N22" i="3" s="1"/>
  <c r="O17" i="3"/>
  <c r="P17" i="3"/>
  <c r="P22" i="3" s="1"/>
  <c r="E17" i="3"/>
  <c r="F18" i="8"/>
  <c r="G18" i="8"/>
  <c r="H18" i="8"/>
  <c r="I18" i="8"/>
  <c r="J18" i="8"/>
  <c r="K18" i="8"/>
  <c r="L18" i="8"/>
  <c r="M18" i="8"/>
  <c r="N18" i="8"/>
  <c r="O18" i="8"/>
  <c r="P18" i="8"/>
  <c r="E18" i="8"/>
  <c r="H16" i="9"/>
  <c r="H21" i="9" s="1"/>
  <c r="F16" i="7"/>
  <c r="G16" i="7"/>
  <c r="H16" i="7"/>
  <c r="I16" i="7"/>
  <c r="J16" i="7"/>
  <c r="K16" i="7"/>
  <c r="L16" i="7"/>
  <c r="M16" i="7"/>
  <c r="N16" i="7"/>
  <c r="O16" i="7"/>
  <c r="P16" i="7"/>
  <c r="E16" i="7"/>
  <c r="E21" i="7" s="1"/>
  <c r="F22" i="6"/>
  <c r="G22" i="6"/>
  <c r="H22" i="6"/>
  <c r="I22" i="6"/>
  <c r="J22" i="6"/>
  <c r="K22" i="6"/>
  <c r="L22" i="6"/>
  <c r="M22" i="6"/>
  <c r="N22" i="6"/>
  <c r="O22" i="6"/>
  <c r="P22" i="6"/>
  <c r="E22" i="6"/>
  <c r="F17" i="6"/>
  <c r="G17" i="6"/>
  <c r="H17" i="6"/>
  <c r="I17" i="6"/>
  <c r="J17" i="6"/>
  <c r="J23" i="6" s="1"/>
  <c r="K17" i="6"/>
  <c r="L17" i="6"/>
  <c r="L23" i="6" s="1"/>
  <c r="M17" i="6"/>
  <c r="N17" i="6"/>
  <c r="N23" i="6" s="1"/>
  <c r="O17" i="6"/>
  <c r="P17" i="6"/>
  <c r="P23" i="6" s="1"/>
  <c r="E17" i="6"/>
  <c r="F15" i="4"/>
  <c r="G15" i="4"/>
  <c r="H15" i="4"/>
  <c r="I15" i="4"/>
  <c r="J15" i="4"/>
  <c r="K15" i="4"/>
  <c r="L15" i="4"/>
  <c r="M15" i="4"/>
  <c r="N15" i="4"/>
  <c r="O15" i="4"/>
  <c r="P15" i="4"/>
  <c r="E15" i="4"/>
  <c r="F20" i="1"/>
  <c r="G20" i="1"/>
  <c r="H20" i="1"/>
  <c r="I20" i="1"/>
  <c r="J20" i="1"/>
  <c r="K20" i="1"/>
  <c r="L20" i="1"/>
  <c r="M20" i="1"/>
  <c r="N20" i="1"/>
  <c r="O20" i="1"/>
  <c r="P20" i="1"/>
  <c r="E20" i="1"/>
  <c r="F16" i="5"/>
  <c r="G16" i="5"/>
  <c r="H16" i="5"/>
  <c r="I16" i="5"/>
  <c r="J16" i="5"/>
  <c r="K16" i="5"/>
  <c r="L16" i="5"/>
  <c r="M16" i="5"/>
  <c r="N16" i="5"/>
  <c r="O16" i="5"/>
  <c r="P16" i="5"/>
  <c r="E16" i="5"/>
  <c r="H7" i="5"/>
  <c r="F7" i="5"/>
  <c r="G7" i="5"/>
  <c r="I7" i="5"/>
  <c r="J7" i="5"/>
  <c r="K7" i="5"/>
  <c r="L7" i="5"/>
  <c r="M7" i="5"/>
  <c r="N7" i="5"/>
  <c r="O7" i="5"/>
  <c r="P7" i="5"/>
  <c r="E7" i="5"/>
  <c r="F25" i="1"/>
  <c r="G25" i="1"/>
  <c r="H25" i="1"/>
  <c r="I25" i="1"/>
  <c r="J25" i="1"/>
  <c r="K25" i="1"/>
  <c r="L25" i="1"/>
  <c r="M25" i="1"/>
  <c r="N25" i="1"/>
  <c r="O25" i="1"/>
  <c r="P25" i="1"/>
  <c r="E25" i="1"/>
  <c r="E10" i="1"/>
  <c r="F10" i="1"/>
  <c r="G10" i="1"/>
  <c r="H10" i="1"/>
  <c r="I10" i="1"/>
  <c r="J10" i="1"/>
  <c r="K10" i="1"/>
  <c r="L10" i="1"/>
  <c r="M10" i="1"/>
  <c r="N10" i="1"/>
  <c r="O10" i="1"/>
  <c r="P10" i="1"/>
  <c r="P8" i="10"/>
  <c r="O8" i="10"/>
  <c r="N8" i="10"/>
  <c r="M8" i="10"/>
  <c r="L8" i="10"/>
  <c r="K8" i="10"/>
  <c r="J8" i="10"/>
  <c r="I8" i="10"/>
  <c r="H8" i="10"/>
  <c r="G8" i="10"/>
  <c r="F8" i="10"/>
  <c r="E8" i="10"/>
  <c r="P16" i="9"/>
  <c r="P21" i="9" s="1"/>
  <c r="O16" i="9"/>
  <c r="N16" i="9"/>
  <c r="N21" i="9" s="1"/>
  <c r="M16" i="9"/>
  <c r="L16" i="9"/>
  <c r="L21" i="9" s="1"/>
  <c r="K16" i="9"/>
  <c r="J16" i="9"/>
  <c r="J21" i="9" s="1"/>
  <c r="I16" i="9"/>
  <c r="G16" i="9"/>
  <c r="F16" i="9"/>
  <c r="F21" i="9" s="1"/>
  <c r="E23" i="6"/>
  <c r="H17" i="2"/>
  <c r="H22" i="2" s="1"/>
  <c r="P17" i="2"/>
  <c r="P22" i="2" s="1"/>
  <c r="O17" i="2"/>
  <c r="N17" i="2"/>
  <c r="N22" i="2" s="1"/>
  <c r="M17" i="2"/>
  <c r="L17" i="2"/>
  <c r="L22" i="2" s="1"/>
  <c r="K17" i="2"/>
  <c r="J17" i="2"/>
  <c r="J22" i="2" s="1"/>
  <c r="I17" i="2"/>
  <c r="G17" i="2"/>
  <c r="F17" i="2"/>
  <c r="F22" i="2" s="1"/>
  <c r="E17" i="2"/>
  <c r="E22" i="2" s="1"/>
  <c r="E22" i="3" l="1"/>
  <c r="M22" i="3"/>
  <c r="O22" i="3"/>
  <c r="I22" i="3"/>
  <c r="H22" i="3"/>
  <c r="K22" i="3"/>
  <c r="G22" i="3"/>
  <c r="F23" i="8"/>
  <c r="L20" i="4"/>
  <c r="K20" i="4"/>
  <c r="J20" i="4"/>
  <c r="P20" i="4"/>
  <c r="N20" i="4"/>
  <c r="O20" i="4"/>
  <c r="M20" i="4"/>
  <c r="I20" i="4"/>
  <c r="H20" i="4"/>
  <c r="G20" i="4"/>
  <c r="F20" i="4"/>
  <c r="E20" i="4"/>
  <c r="F26" i="1"/>
  <c r="O22" i="2"/>
  <c r="M22" i="2"/>
  <c r="K22" i="2"/>
  <c r="I22" i="2"/>
  <c r="G23" i="6"/>
  <c r="N23" i="8"/>
  <c r="E21" i="9"/>
  <c r="K21" i="9"/>
  <c r="I21" i="9"/>
  <c r="G21" i="9"/>
  <c r="E26" i="1"/>
  <c r="H22" i="10"/>
  <c r="O21" i="9"/>
  <c r="M21" i="9"/>
  <c r="P22" i="10"/>
  <c r="N22" i="10"/>
  <c r="L22" i="10"/>
  <c r="J22" i="10"/>
  <c r="F22" i="10"/>
  <c r="E22" i="10"/>
  <c r="O22" i="10"/>
  <c r="M22" i="10"/>
  <c r="K22" i="10"/>
  <c r="I22" i="10"/>
  <c r="G22" i="10"/>
  <c r="J23" i="8"/>
  <c r="P23" i="8"/>
  <c r="L23" i="8"/>
  <c r="H23" i="8"/>
  <c r="O21" i="7"/>
  <c r="M21" i="7"/>
  <c r="K21" i="7"/>
  <c r="I21" i="7"/>
  <c r="G21" i="7"/>
  <c r="P21" i="7"/>
  <c r="N21" i="7"/>
  <c r="L21" i="7"/>
  <c r="J21" i="7"/>
  <c r="H21" i="7"/>
  <c r="F21" i="7"/>
  <c r="F23" i="6"/>
  <c r="H23" i="6"/>
  <c r="O23" i="6"/>
  <c r="M23" i="6"/>
  <c r="I23" i="6"/>
  <c r="M21" i="5"/>
  <c r="E21" i="5"/>
  <c r="O21" i="5"/>
  <c r="K21" i="5"/>
  <c r="I21" i="5"/>
  <c r="G21" i="5"/>
  <c r="P21" i="5"/>
  <c r="N21" i="5"/>
  <c r="L21" i="5"/>
  <c r="J21" i="5"/>
  <c r="H21" i="5"/>
  <c r="F21" i="5"/>
  <c r="G22" i="2"/>
  <c r="E23" i="8"/>
  <c r="O23" i="8"/>
  <c r="M23" i="8"/>
  <c r="K23" i="8"/>
  <c r="I23" i="8"/>
  <c r="G23" i="8"/>
  <c r="O26" i="1"/>
  <c r="M26" i="1"/>
  <c r="K26" i="1"/>
  <c r="I26" i="1"/>
  <c r="G26" i="1"/>
  <c r="P26" i="1"/>
  <c r="N26" i="1"/>
  <c r="L26" i="1"/>
  <c r="J26" i="1"/>
  <c r="H26" i="1"/>
</calcChain>
</file>

<file path=xl/sharedStrings.xml><?xml version="1.0" encoding="utf-8"?>
<sst xmlns="http://schemas.openxmlformats.org/spreadsheetml/2006/main" count="385" uniqueCount="113">
  <si>
    <t>День</t>
  </si>
  <si>
    <t>Наименование блюда</t>
  </si>
  <si>
    <t>пищевые в-ва</t>
  </si>
  <si>
    <t>белки</t>
  </si>
  <si>
    <t>жиры</t>
  </si>
  <si>
    <t>углевод</t>
  </si>
  <si>
    <t>ккал</t>
  </si>
  <si>
    <t>В1</t>
  </si>
  <si>
    <t>С</t>
  </si>
  <si>
    <t>А</t>
  </si>
  <si>
    <t>Е</t>
  </si>
  <si>
    <t>Са</t>
  </si>
  <si>
    <t>Р</t>
  </si>
  <si>
    <t>Мg</t>
  </si>
  <si>
    <t>Fe</t>
  </si>
  <si>
    <t>Витамины</t>
  </si>
  <si>
    <t>Минеральные вещества</t>
  </si>
  <si>
    <t>ЗАВТРАК</t>
  </si>
  <si>
    <t>обед</t>
  </si>
  <si>
    <t>Хлеб</t>
  </si>
  <si>
    <t>Батон</t>
  </si>
  <si>
    <t>1 день</t>
  </si>
  <si>
    <t xml:space="preserve">масса </t>
  </si>
  <si>
    <t>порции,  в гр</t>
  </si>
  <si>
    <t>энерг. ценность</t>
  </si>
  <si>
    <t>2 день</t>
  </si>
  <si>
    <t>ОБЕД</t>
  </si>
  <si>
    <t xml:space="preserve">ИТОГО </t>
  </si>
  <si>
    <t>3 день</t>
  </si>
  <si>
    <t>4 день</t>
  </si>
  <si>
    <t xml:space="preserve">  в гр</t>
  </si>
  <si>
    <t>масса порции,</t>
  </si>
  <si>
    <t>30/10</t>
  </si>
  <si>
    <t>5 день</t>
  </si>
  <si>
    <t>6 день</t>
  </si>
  <si>
    <t>7 день</t>
  </si>
  <si>
    <t>200</t>
  </si>
  <si>
    <t>ИТОГО</t>
  </si>
  <si>
    <t>1. Каша молочная рисовая</t>
  </si>
  <si>
    <t>9 день</t>
  </si>
  <si>
    <t>10 день</t>
  </si>
  <si>
    <t>8 день</t>
  </si>
  <si>
    <t>2.  Чай</t>
  </si>
  <si>
    <t>Компот</t>
  </si>
  <si>
    <t>Чай с сахаром</t>
  </si>
  <si>
    <t>Хлеб пшеничный</t>
  </si>
  <si>
    <t>Итого</t>
  </si>
  <si>
    <t>Нарезка из св. огурцов</t>
  </si>
  <si>
    <t>Борщ на курином бульоне с мясом кур</t>
  </si>
  <si>
    <t>картофельное пюре</t>
  </si>
  <si>
    <t>Соус красный основной</t>
  </si>
  <si>
    <t>Полдник</t>
  </si>
  <si>
    <t>яблоко</t>
  </si>
  <si>
    <t>мучные изделия(кекс, печенье, пряники)</t>
  </si>
  <si>
    <t>Ленивые варненники из творога со сгущеннкой</t>
  </si>
  <si>
    <t>кофейный напиток</t>
  </si>
  <si>
    <t>Бутерброд с маслом</t>
  </si>
  <si>
    <t>котлеты из фарша</t>
  </si>
  <si>
    <t>макароны</t>
  </si>
  <si>
    <t xml:space="preserve"> чай с лимоном</t>
  </si>
  <si>
    <t>нарезка из св. помидор</t>
  </si>
  <si>
    <t xml:space="preserve"> Щи из свежей капусты на курином бульоне с мясом кур, сметаной</t>
  </si>
  <si>
    <t>соус сметанный</t>
  </si>
  <si>
    <t>ПОЛДНИК</t>
  </si>
  <si>
    <t>йогурт</t>
  </si>
  <si>
    <t>банан</t>
  </si>
  <si>
    <t>Запеканка творожно-рисовая со сгущенкой</t>
  </si>
  <si>
    <t>150/50</t>
  </si>
  <si>
    <t xml:space="preserve"> Суп  гороховый на курином бульоне с мясом</t>
  </si>
  <si>
    <t>гречка</t>
  </si>
  <si>
    <t xml:space="preserve">Суфле из печени </t>
  </si>
  <si>
    <t>компот</t>
  </si>
  <si>
    <t>шоколад</t>
  </si>
  <si>
    <t>груша</t>
  </si>
  <si>
    <t>Чай с лимоном и сахаром</t>
  </si>
  <si>
    <t>Каша жидкая молочная из манной крупы с маслом и сахаром</t>
  </si>
  <si>
    <t>Салат из белокочанной капусты с морковью</t>
  </si>
  <si>
    <t>80</t>
  </si>
  <si>
    <t>Рыбные котлеты ( из трески)</t>
  </si>
  <si>
    <t>итого</t>
  </si>
  <si>
    <t>апельсин</t>
  </si>
  <si>
    <t>Оладьи с джемом</t>
  </si>
  <si>
    <t>130</t>
  </si>
  <si>
    <t>плов с мясом кур</t>
  </si>
  <si>
    <t>сок</t>
  </si>
  <si>
    <t>Суп "Крестьянский" на кур. Бульоне с мясом и сметаной</t>
  </si>
  <si>
    <t xml:space="preserve">Суп рыбный </t>
  </si>
  <si>
    <t>картофель отварной, с маслом и зеленью</t>
  </si>
  <si>
    <t>60</t>
  </si>
  <si>
    <t>кисель</t>
  </si>
  <si>
    <t>Салат витаминный ( св.капуста,  яблоко, морковь)</t>
  </si>
  <si>
    <t>Каша вязкая молочная из овсяных хлопьев  "Геркулес" с маслом и сахаром</t>
  </si>
  <si>
    <t>Суп  с зеленым горошком на курином бульоне с мясом</t>
  </si>
  <si>
    <t>рис отварной</t>
  </si>
  <si>
    <t>гуляш  из мяса свинины</t>
  </si>
  <si>
    <t>фрикадельки в томатно-сметанном соусе</t>
  </si>
  <si>
    <t xml:space="preserve"> Суп "Московский" на курином бульоне с мясом</t>
  </si>
  <si>
    <t xml:space="preserve"> компот</t>
  </si>
  <si>
    <t>200/10</t>
  </si>
  <si>
    <t>Рассольник</t>
  </si>
  <si>
    <t>Суп лапша на курином бульон с куриным мясом</t>
  </si>
  <si>
    <t>сосиска отварная</t>
  </si>
  <si>
    <t>Каша молочная "Дружба" с маслом</t>
  </si>
  <si>
    <t>200/5</t>
  </si>
  <si>
    <t>салат из моркови с сахаром</t>
  </si>
  <si>
    <t>Блинчики со сгущенкой</t>
  </si>
  <si>
    <t>140/10</t>
  </si>
  <si>
    <t>голень куриная запеченная в соусе</t>
  </si>
  <si>
    <t>Суп картофельный с рисом на кур. Бульоне</t>
  </si>
  <si>
    <t>лапшевик с творогом и сгущенкой</t>
  </si>
  <si>
    <t>Каша вязкая гречневая с маслом и сахаром</t>
  </si>
  <si>
    <t>133.80</t>
  </si>
  <si>
    <t>голень куриная запечённая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</si>
</sst>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46">
    <xf numFmtId="0" fontId="0" fillId="0" borderId="0" xfId="0"/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1" fillId="0" borderId="4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0" fontId="1" fillId="0" borderId="8" xfId="0" applyFont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3" fillId="0" borderId="4" xfId="0" applyFont="1" applyBorder="1"/>
    <xf numFmtId="0" fontId="1" fillId="0" borderId="6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6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0" fontId="1" fillId="0" borderId="9" xfId="0" applyFont="1" applyFill="1" applyBorder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/>
    <xf numFmtId="0" fontId="4" fillId="0" borderId="14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6" xfId="0" applyFont="1" applyBorder="1"/>
    <xf numFmtId="0" fontId="3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65" fontId="4" fillId="0" borderId="4" xfId="0" applyNumberFormat="1" applyFont="1" applyBorder="1"/>
    <xf numFmtId="0" fontId="4" fillId="0" borderId="4" xfId="0" applyFont="1" applyBorder="1"/>
    <xf numFmtId="0" fontId="3" fillId="0" borderId="6" xfId="0" applyFont="1" applyBorder="1" applyAlignment="1">
      <alignment horizontal="right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1" fillId="0" borderId="6" xfId="1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2" fontId="7" fillId="0" borderId="4" xfId="0" applyNumberFormat="1" applyFont="1" applyBorder="1"/>
    <xf numFmtId="0" fontId="8" fillId="0" borderId="5" xfId="0" applyFont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/>
    <xf numFmtId="49" fontId="1" fillId="0" borderId="12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/>
    <xf numFmtId="0" fontId="8" fillId="0" borderId="0" xfId="0" applyFont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165" fontId="4" fillId="0" borderId="10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65" fontId="7" fillId="0" borderId="4" xfId="0" applyNumberFormat="1" applyFont="1" applyBorder="1"/>
    <xf numFmtId="165" fontId="11" fillId="0" borderId="4" xfId="0" applyNumberFormat="1" applyFont="1" applyBorder="1"/>
    <xf numFmtId="2" fontId="0" fillId="0" borderId="6" xfId="0" applyNumberFormat="1" applyBorder="1"/>
    <xf numFmtId="165" fontId="4" fillId="0" borderId="6" xfId="0" applyNumberFormat="1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165" fontId="0" fillId="0" borderId="6" xfId="0" applyNumberFormat="1" applyBorder="1"/>
    <xf numFmtId="0" fontId="3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6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D22" sqref="D22"/>
    </sheetView>
  </sheetViews>
  <sheetFormatPr defaultRowHeight="15" x14ac:dyDescent="0.25"/>
  <cols>
    <col min="1" max="1" width="2.5703125" customWidth="1"/>
    <col min="2" max="2" width="6.28515625" customWidth="1"/>
    <col min="3" max="3" width="16.28515625" customWidth="1"/>
    <col min="4" max="4" width="9.140625" customWidth="1"/>
    <col min="5" max="5" width="7.7109375" customWidth="1"/>
    <col min="6" max="6" width="7.85546875" customWidth="1"/>
    <col min="7" max="7" width="9.28515625" customWidth="1"/>
    <col min="8" max="8" width="14.7109375" customWidth="1"/>
    <col min="9" max="9" width="7.140625" customWidth="1"/>
    <col min="10" max="10" width="6" customWidth="1"/>
    <col min="11" max="11" width="6.7109375" customWidth="1"/>
    <col min="12" max="12" width="6.140625" customWidth="1"/>
    <col min="13" max="13" width="7" customWidth="1"/>
    <col min="14" max="14" width="6.7109375" customWidth="1"/>
    <col min="15" max="15" width="7.28515625" customWidth="1"/>
    <col min="16" max="16" width="6.140625" customWidth="1"/>
  </cols>
  <sheetData>
    <row r="1" spans="1:18" ht="0.75" customHeight="1" x14ac:dyDescent="0.25"/>
    <row r="2" spans="1:18" ht="1.5" customHeight="1" x14ac:dyDescent="0.25"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x14ac:dyDescent="0.25">
      <c r="A3" s="16"/>
      <c r="B3" s="187" t="s">
        <v>0</v>
      </c>
      <c r="C3" s="189" t="s">
        <v>1</v>
      </c>
      <c r="D3" s="132" t="s">
        <v>22</v>
      </c>
      <c r="E3" s="184" t="s">
        <v>2</v>
      </c>
      <c r="F3" s="184"/>
      <c r="G3" s="185"/>
      <c r="H3" s="126" t="s">
        <v>24</v>
      </c>
      <c r="I3" s="186" t="s">
        <v>15</v>
      </c>
      <c r="J3" s="184"/>
      <c r="K3" s="184"/>
      <c r="L3" s="185"/>
      <c r="M3" s="184" t="s">
        <v>16</v>
      </c>
      <c r="N3" s="184"/>
      <c r="O3" s="184"/>
      <c r="P3" s="185"/>
    </row>
    <row r="4" spans="1:18" ht="23.25" customHeight="1" x14ac:dyDescent="0.25">
      <c r="A4" s="16"/>
      <c r="B4" s="188"/>
      <c r="C4" s="190"/>
      <c r="D4" s="133" t="s">
        <v>23</v>
      </c>
      <c r="E4" s="127" t="s">
        <v>3</v>
      </c>
      <c r="F4" s="128" t="s">
        <v>4</v>
      </c>
      <c r="G4" s="127" t="s">
        <v>5</v>
      </c>
      <c r="H4" s="126" t="s">
        <v>6</v>
      </c>
      <c r="I4" s="129" t="s">
        <v>7</v>
      </c>
      <c r="J4" s="130" t="s">
        <v>8</v>
      </c>
      <c r="K4" s="130" t="s">
        <v>9</v>
      </c>
      <c r="L4" s="94" t="s">
        <v>10</v>
      </c>
      <c r="M4" s="130" t="s">
        <v>13</v>
      </c>
      <c r="N4" s="129" t="s">
        <v>11</v>
      </c>
      <c r="O4" s="130" t="s">
        <v>12</v>
      </c>
      <c r="P4" s="94" t="s">
        <v>14</v>
      </c>
    </row>
    <row r="5" spans="1:18" x14ac:dyDescent="0.25">
      <c r="B5" s="181" t="s">
        <v>17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/>
    </row>
    <row r="6" spans="1:18" ht="36" x14ac:dyDescent="0.25">
      <c r="A6" s="16"/>
      <c r="B6" s="178"/>
      <c r="C6" s="131" t="s">
        <v>110</v>
      </c>
      <c r="D6" s="57">
        <v>220</v>
      </c>
      <c r="E6" s="68">
        <v>6</v>
      </c>
      <c r="F6" s="68">
        <v>10.85</v>
      </c>
      <c r="G6" s="68">
        <v>52.93</v>
      </c>
      <c r="H6" s="68">
        <v>334</v>
      </c>
      <c r="I6" s="68">
        <v>0.06</v>
      </c>
      <c r="J6" s="68">
        <v>0.96</v>
      </c>
      <c r="K6" s="68">
        <v>54.8</v>
      </c>
      <c r="L6" s="68">
        <v>0.03</v>
      </c>
      <c r="M6" s="68">
        <v>130.97</v>
      </c>
      <c r="N6" s="68">
        <v>36.46</v>
      </c>
      <c r="O6" s="68">
        <v>157.44</v>
      </c>
      <c r="P6" s="68">
        <v>0.63</v>
      </c>
      <c r="Q6" s="67"/>
      <c r="R6" s="30"/>
    </row>
    <row r="7" spans="1:18" ht="15.75" x14ac:dyDescent="0.25">
      <c r="A7" s="16"/>
      <c r="B7" s="179"/>
      <c r="C7" s="69" t="s">
        <v>45</v>
      </c>
      <c r="D7" s="57">
        <v>30</v>
      </c>
      <c r="E7" s="68">
        <v>2.2999999999999998</v>
      </c>
      <c r="F7" s="68">
        <v>0.2</v>
      </c>
      <c r="G7" s="68">
        <v>15.1</v>
      </c>
      <c r="H7" s="68">
        <v>71</v>
      </c>
      <c r="I7" s="68">
        <v>0</v>
      </c>
      <c r="J7" s="68">
        <v>0</v>
      </c>
      <c r="K7" s="68">
        <v>0</v>
      </c>
      <c r="L7" s="68">
        <v>0.6</v>
      </c>
      <c r="M7" s="68">
        <v>9.9</v>
      </c>
      <c r="N7" s="68">
        <v>6.9</v>
      </c>
      <c r="O7" s="68">
        <v>25.2</v>
      </c>
      <c r="P7" s="68">
        <v>6</v>
      </c>
      <c r="Q7" s="67"/>
    </row>
    <row r="8" spans="1:18" ht="26.25" x14ac:dyDescent="0.25">
      <c r="A8" s="16"/>
      <c r="B8" s="179"/>
      <c r="C8" s="74" t="s">
        <v>56</v>
      </c>
      <c r="D8" s="55" t="s">
        <v>32</v>
      </c>
      <c r="E8" s="42">
        <v>3</v>
      </c>
      <c r="F8" s="42">
        <v>9.36</v>
      </c>
      <c r="G8" s="42">
        <v>20.66</v>
      </c>
      <c r="H8" s="42">
        <v>179.8</v>
      </c>
      <c r="I8" s="42">
        <v>0.04</v>
      </c>
      <c r="J8" s="42">
        <v>0</v>
      </c>
      <c r="K8" s="42">
        <v>88.5</v>
      </c>
      <c r="L8" s="42">
        <v>0</v>
      </c>
      <c r="M8" s="42">
        <v>0</v>
      </c>
      <c r="N8" s="42">
        <v>8.6</v>
      </c>
      <c r="O8" s="42">
        <v>2</v>
      </c>
      <c r="P8" s="50">
        <v>0.48</v>
      </c>
      <c r="Q8" s="65"/>
    </row>
    <row r="9" spans="1:18" ht="15.75" x14ac:dyDescent="0.25">
      <c r="A9" s="16"/>
      <c r="B9" s="179"/>
      <c r="C9" s="63" t="s">
        <v>44</v>
      </c>
      <c r="D9" s="61">
        <v>200</v>
      </c>
      <c r="E9" s="61">
        <v>0.53</v>
      </c>
      <c r="F9" s="62">
        <v>0</v>
      </c>
      <c r="G9" s="62">
        <v>9.4700000000000006</v>
      </c>
      <c r="H9" s="62">
        <v>40</v>
      </c>
      <c r="I9" s="62">
        <v>0</v>
      </c>
      <c r="J9" s="62">
        <v>0.27</v>
      </c>
      <c r="K9" s="62">
        <v>0</v>
      </c>
      <c r="L9" s="62">
        <v>0</v>
      </c>
      <c r="M9" s="64">
        <v>13.6</v>
      </c>
      <c r="N9" s="64">
        <v>11.73</v>
      </c>
      <c r="O9" s="64">
        <v>22.13</v>
      </c>
      <c r="P9" s="62">
        <v>2.13</v>
      </c>
      <c r="Q9" s="65"/>
    </row>
    <row r="10" spans="1:18" x14ac:dyDescent="0.25">
      <c r="A10" s="16"/>
      <c r="B10" s="179"/>
      <c r="C10" s="160" t="s">
        <v>46</v>
      </c>
      <c r="D10" s="118"/>
      <c r="E10" s="161">
        <f t="shared" ref="E10:O10" si="0">E6+E9+E7+E8</f>
        <v>11.83</v>
      </c>
      <c r="F10" s="161">
        <f t="shared" si="0"/>
        <v>20.409999999999997</v>
      </c>
      <c r="G10" s="161">
        <f t="shared" si="0"/>
        <v>98.16</v>
      </c>
      <c r="H10" s="161">
        <f t="shared" si="0"/>
        <v>624.79999999999995</v>
      </c>
      <c r="I10" s="161">
        <f t="shared" si="0"/>
        <v>0.1</v>
      </c>
      <c r="J10" s="161">
        <f t="shared" si="0"/>
        <v>1.23</v>
      </c>
      <c r="K10" s="161">
        <f t="shared" si="0"/>
        <v>143.30000000000001</v>
      </c>
      <c r="L10" s="161">
        <f t="shared" si="0"/>
        <v>0.63</v>
      </c>
      <c r="M10" s="161">
        <f t="shared" si="0"/>
        <v>154.47</v>
      </c>
      <c r="N10" s="161">
        <f t="shared" si="0"/>
        <v>63.69</v>
      </c>
      <c r="O10" s="161">
        <f t="shared" si="0"/>
        <v>206.76999999999998</v>
      </c>
      <c r="P10" s="161">
        <f>P6+P9+P7+P8</f>
        <v>9.24</v>
      </c>
    </row>
    <row r="11" spans="1:18" ht="12" customHeight="1" x14ac:dyDescent="0.25">
      <c r="A11" s="16"/>
      <c r="B11" s="177" t="s">
        <v>18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9"/>
    </row>
    <row r="12" spans="1:18" ht="30" customHeight="1" x14ac:dyDescent="0.25">
      <c r="A12" s="16"/>
      <c r="B12" s="180" t="s">
        <v>21</v>
      </c>
      <c r="C12" s="94" t="s">
        <v>47</v>
      </c>
      <c r="D12" s="71">
        <v>60</v>
      </c>
      <c r="E12" s="71">
        <v>0.46</v>
      </c>
      <c r="F12" s="71">
        <v>3.65</v>
      </c>
      <c r="G12" s="71">
        <v>1.43</v>
      </c>
      <c r="H12" s="71">
        <v>40.380000000000003</v>
      </c>
      <c r="I12" s="71">
        <v>0.02</v>
      </c>
      <c r="J12" s="71">
        <v>5.7</v>
      </c>
      <c r="K12" s="71">
        <v>0</v>
      </c>
      <c r="L12" s="71">
        <v>0</v>
      </c>
      <c r="M12" s="71">
        <v>7.98</v>
      </c>
      <c r="N12" s="71">
        <v>13.11</v>
      </c>
      <c r="O12" s="71">
        <v>24.01</v>
      </c>
      <c r="P12" s="71">
        <v>0.34</v>
      </c>
      <c r="Q12" s="19"/>
    </row>
    <row r="13" spans="1:18" ht="38.25" x14ac:dyDescent="0.25">
      <c r="A13" s="16"/>
      <c r="B13" s="180"/>
      <c r="C13" s="76" t="s">
        <v>68</v>
      </c>
      <c r="D13" s="47">
        <v>200</v>
      </c>
      <c r="E13" s="47">
        <v>4.3899999999999997</v>
      </c>
      <c r="F13" s="47">
        <v>4.22</v>
      </c>
      <c r="G13" s="47">
        <v>13.06</v>
      </c>
      <c r="H13" s="47">
        <v>107.8</v>
      </c>
      <c r="I13" s="47">
        <v>0.18</v>
      </c>
      <c r="J13" s="47">
        <v>4.6500000000000004</v>
      </c>
      <c r="K13" s="47">
        <v>0</v>
      </c>
      <c r="L13" s="47">
        <v>0</v>
      </c>
      <c r="M13" s="47">
        <v>28.24</v>
      </c>
      <c r="N13" s="47">
        <v>30.46</v>
      </c>
      <c r="O13" s="47">
        <v>69.739999999999995</v>
      </c>
      <c r="P13" s="47">
        <v>1.62</v>
      </c>
      <c r="Q13" s="30"/>
    </row>
    <row r="14" spans="1:18" ht="25.5" x14ac:dyDescent="0.25">
      <c r="A14" s="16"/>
      <c r="B14" s="180"/>
      <c r="C14" s="94" t="s">
        <v>49</v>
      </c>
      <c r="D14" s="47">
        <v>200</v>
      </c>
      <c r="E14" s="47">
        <v>4.08</v>
      </c>
      <c r="F14" s="47">
        <v>6.4</v>
      </c>
      <c r="G14" s="47">
        <v>27.26</v>
      </c>
      <c r="H14" s="47">
        <v>183</v>
      </c>
      <c r="I14" s="47">
        <v>0.18</v>
      </c>
      <c r="J14" s="47">
        <v>24.22</v>
      </c>
      <c r="K14" s="47">
        <v>34</v>
      </c>
      <c r="L14" s="47">
        <v>0</v>
      </c>
      <c r="M14" s="57">
        <v>37</v>
      </c>
      <c r="N14" s="47">
        <v>49.3</v>
      </c>
      <c r="O14" s="47">
        <v>115.46</v>
      </c>
      <c r="P14" s="47">
        <v>1.34</v>
      </c>
    </row>
    <row r="15" spans="1:18" ht="25.5" x14ac:dyDescent="0.25">
      <c r="A15" s="16"/>
      <c r="B15" s="180"/>
      <c r="C15" s="137" t="s">
        <v>78</v>
      </c>
      <c r="D15" s="86" t="s">
        <v>77</v>
      </c>
      <c r="E15" s="87">
        <v>10.64</v>
      </c>
      <c r="F15" s="87">
        <v>3.76</v>
      </c>
      <c r="G15" s="87">
        <v>7.67</v>
      </c>
      <c r="H15" s="87">
        <v>107</v>
      </c>
      <c r="I15" s="87">
        <v>7.0000000000000007E-2</v>
      </c>
      <c r="J15" s="87">
        <v>0.34</v>
      </c>
      <c r="K15" s="87">
        <v>21</v>
      </c>
      <c r="L15" s="87">
        <v>1.39</v>
      </c>
      <c r="M15" s="87">
        <v>24</v>
      </c>
      <c r="N15" s="87">
        <v>42.7</v>
      </c>
      <c r="O15" s="87">
        <v>146.80000000000001</v>
      </c>
      <c r="P15" s="87">
        <v>0.59</v>
      </c>
    </row>
    <row r="16" spans="1:18" ht="25.5" x14ac:dyDescent="0.25">
      <c r="A16" s="16"/>
      <c r="B16" s="180"/>
      <c r="C16" s="137" t="s">
        <v>50</v>
      </c>
      <c r="D16" s="47">
        <v>50</v>
      </c>
      <c r="E16" s="47">
        <v>0.77</v>
      </c>
      <c r="F16" s="47">
        <v>2.2400000000000002</v>
      </c>
      <c r="G16" s="47">
        <v>6.09</v>
      </c>
      <c r="H16" s="47">
        <v>47.34</v>
      </c>
      <c r="I16" s="47">
        <v>0.02</v>
      </c>
      <c r="J16" s="47">
        <v>1.6</v>
      </c>
      <c r="K16" s="47">
        <v>0.01</v>
      </c>
      <c r="L16" s="47">
        <v>0</v>
      </c>
      <c r="M16" s="47">
        <v>5.34</v>
      </c>
      <c r="N16" s="47">
        <v>7.05</v>
      </c>
      <c r="O16" s="47">
        <v>13.15</v>
      </c>
      <c r="P16" s="47">
        <v>0.21</v>
      </c>
    </row>
    <row r="17" spans="1:16" x14ac:dyDescent="0.25">
      <c r="A17" s="16"/>
      <c r="B17" s="180"/>
      <c r="C17" s="73" t="s">
        <v>43</v>
      </c>
      <c r="D17" s="47">
        <v>200</v>
      </c>
      <c r="E17" s="47">
        <v>0.2</v>
      </c>
      <c r="F17" s="47">
        <v>0.2</v>
      </c>
      <c r="G17" s="47">
        <v>22.3</v>
      </c>
      <c r="H17" s="47">
        <v>110</v>
      </c>
      <c r="I17" s="47">
        <v>0.02</v>
      </c>
      <c r="J17" s="47">
        <v>40</v>
      </c>
      <c r="K17" s="47">
        <v>0</v>
      </c>
      <c r="L17" s="47">
        <v>0</v>
      </c>
      <c r="M17" s="47">
        <v>0</v>
      </c>
      <c r="N17" s="47">
        <v>12</v>
      </c>
      <c r="O17" s="47">
        <v>2.46</v>
      </c>
      <c r="P17" s="47">
        <v>0.8</v>
      </c>
    </row>
    <row r="18" spans="1:16" x14ac:dyDescent="0.25">
      <c r="A18" s="16"/>
      <c r="B18" s="180"/>
      <c r="C18" s="73" t="s">
        <v>19</v>
      </c>
      <c r="D18" s="47">
        <v>30</v>
      </c>
      <c r="E18" s="47">
        <v>1.98</v>
      </c>
      <c r="F18" s="47">
        <v>0.36</v>
      </c>
      <c r="G18" s="47">
        <v>10.26</v>
      </c>
      <c r="H18" s="47">
        <v>49.62</v>
      </c>
      <c r="I18" s="47">
        <v>0.06</v>
      </c>
      <c r="J18" s="47">
        <v>0</v>
      </c>
      <c r="K18" s="47">
        <v>0</v>
      </c>
      <c r="L18" s="47">
        <v>0</v>
      </c>
      <c r="M18" s="47">
        <v>0</v>
      </c>
      <c r="N18" s="47">
        <v>10.5</v>
      </c>
      <c r="O18" s="47">
        <v>0</v>
      </c>
      <c r="P18" s="47">
        <v>1.17</v>
      </c>
    </row>
    <row r="19" spans="1:16" x14ac:dyDescent="0.25">
      <c r="A19" s="16"/>
      <c r="B19" s="180"/>
      <c r="C19" s="73" t="s">
        <v>20</v>
      </c>
      <c r="D19" s="47">
        <v>30</v>
      </c>
      <c r="E19" s="47">
        <v>2.25</v>
      </c>
      <c r="F19" s="47">
        <v>0.87</v>
      </c>
      <c r="G19" s="47">
        <v>15.42</v>
      </c>
      <c r="H19" s="47">
        <v>78.599999999999994</v>
      </c>
      <c r="I19" s="47">
        <v>0.03</v>
      </c>
      <c r="J19" s="47">
        <v>0</v>
      </c>
      <c r="K19" s="47">
        <v>0</v>
      </c>
      <c r="L19" s="47">
        <v>0</v>
      </c>
      <c r="M19" s="47">
        <v>0</v>
      </c>
      <c r="N19" s="47">
        <v>5.7</v>
      </c>
      <c r="O19" s="47">
        <v>0</v>
      </c>
      <c r="P19" s="47">
        <v>0.36</v>
      </c>
    </row>
    <row r="20" spans="1:16" x14ac:dyDescent="0.25">
      <c r="B20" s="180"/>
      <c r="C20" s="92" t="s">
        <v>79</v>
      </c>
      <c r="D20" s="47"/>
      <c r="E20" s="88">
        <f>E12+E13+E14+E15+E16+E17+E18+E19</f>
        <v>24.77</v>
      </c>
      <c r="F20" s="88">
        <f t="shared" ref="F20:P20" si="1">F12+F13+F14+F15+F16+F17+F18+F19</f>
        <v>21.700000000000003</v>
      </c>
      <c r="G20" s="88">
        <f t="shared" si="1"/>
        <v>103.49000000000001</v>
      </c>
      <c r="H20" s="88">
        <f t="shared" si="1"/>
        <v>723.74</v>
      </c>
      <c r="I20" s="88">
        <f t="shared" si="1"/>
        <v>0.58000000000000007</v>
      </c>
      <c r="J20" s="88">
        <f t="shared" si="1"/>
        <v>76.510000000000005</v>
      </c>
      <c r="K20" s="88">
        <f t="shared" si="1"/>
        <v>55.01</v>
      </c>
      <c r="L20" s="88">
        <f t="shared" si="1"/>
        <v>1.39</v>
      </c>
      <c r="M20" s="88">
        <f t="shared" si="1"/>
        <v>102.56</v>
      </c>
      <c r="N20" s="88">
        <f t="shared" si="1"/>
        <v>170.82</v>
      </c>
      <c r="O20" s="88">
        <f t="shared" si="1"/>
        <v>371.61999999999995</v>
      </c>
      <c r="P20" s="88">
        <f t="shared" si="1"/>
        <v>6.4300000000000006</v>
      </c>
    </row>
    <row r="21" spans="1:16" x14ac:dyDescent="0.25">
      <c r="B21" s="180"/>
      <c r="C21" s="176" t="s">
        <v>51</v>
      </c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</row>
    <row r="22" spans="1:16" x14ac:dyDescent="0.25">
      <c r="B22" s="180"/>
      <c r="C22" s="8" t="s">
        <v>64</v>
      </c>
      <c r="D22" s="47">
        <v>100</v>
      </c>
      <c r="E22" s="47">
        <v>4.5</v>
      </c>
      <c r="F22" s="47">
        <v>4.1900000000000004</v>
      </c>
      <c r="G22" s="47">
        <v>18.3</v>
      </c>
      <c r="H22" s="47">
        <v>129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</row>
    <row r="23" spans="1:16" ht="39" x14ac:dyDescent="0.25">
      <c r="B23" s="180"/>
      <c r="C23" s="74" t="s">
        <v>53</v>
      </c>
      <c r="D23" s="47">
        <v>100</v>
      </c>
      <c r="E23" s="47">
        <v>6.2</v>
      </c>
      <c r="F23" s="47">
        <v>13.6</v>
      </c>
      <c r="G23" s="47">
        <v>34.4</v>
      </c>
      <c r="H23" s="47">
        <v>276.2</v>
      </c>
      <c r="I23" s="47">
        <v>0.2</v>
      </c>
      <c r="J23" s="47">
        <v>0.01</v>
      </c>
      <c r="K23" s="47">
        <v>0.11</v>
      </c>
      <c r="L23" s="47">
        <v>0</v>
      </c>
      <c r="M23" s="47">
        <v>0.27</v>
      </c>
      <c r="N23" s="47">
        <v>0.41</v>
      </c>
      <c r="O23" s="47">
        <v>0</v>
      </c>
      <c r="P23" s="47">
        <v>0.61</v>
      </c>
    </row>
    <row r="24" spans="1:16" x14ac:dyDescent="0.25">
      <c r="B24" s="180"/>
      <c r="C24" s="8" t="s">
        <v>52</v>
      </c>
      <c r="D24" s="8">
        <v>100</v>
      </c>
      <c r="E24" s="8">
        <v>0.4</v>
      </c>
      <c r="F24" s="8">
        <v>0.4</v>
      </c>
      <c r="G24" s="8">
        <v>9.8000000000000007</v>
      </c>
      <c r="H24" s="47">
        <v>47</v>
      </c>
      <c r="I24" s="8">
        <v>0.02</v>
      </c>
      <c r="J24" s="8">
        <v>0.11</v>
      </c>
      <c r="K24" s="8">
        <v>0.06</v>
      </c>
      <c r="L24" s="8">
        <v>0.13</v>
      </c>
      <c r="M24" s="8">
        <v>0.23</v>
      </c>
      <c r="N24" s="8">
        <v>0.16</v>
      </c>
      <c r="O24" s="8">
        <v>0.02</v>
      </c>
      <c r="P24" s="8">
        <v>0.12</v>
      </c>
    </row>
    <row r="25" spans="1:16" x14ac:dyDescent="0.25">
      <c r="B25" s="180"/>
      <c r="C25" s="92" t="s">
        <v>79</v>
      </c>
      <c r="D25" s="8"/>
      <c r="E25" s="40">
        <f>E22+E23+E24</f>
        <v>11.1</v>
      </c>
      <c r="F25" s="40">
        <f t="shared" ref="F25:P25" si="2">F22+F23+F24</f>
        <v>18.189999999999998</v>
      </c>
      <c r="G25" s="40">
        <f t="shared" si="2"/>
        <v>62.5</v>
      </c>
      <c r="H25" s="115">
        <f t="shared" si="2"/>
        <v>452.2</v>
      </c>
      <c r="I25" s="40">
        <f t="shared" si="2"/>
        <v>0.22</v>
      </c>
      <c r="J25" s="40">
        <f t="shared" si="2"/>
        <v>0.12</v>
      </c>
      <c r="K25" s="40">
        <f t="shared" si="2"/>
        <v>0.16999999999999998</v>
      </c>
      <c r="L25" s="40">
        <f t="shared" si="2"/>
        <v>0.13</v>
      </c>
      <c r="M25" s="40">
        <f t="shared" si="2"/>
        <v>0.5</v>
      </c>
      <c r="N25" s="40">
        <f t="shared" si="2"/>
        <v>0.56999999999999995</v>
      </c>
      <c r="O25" s="40">
        <f t="shared" si="2"/>
        <v>0.02</v>
      </c>
      <c r="P25" s="40">
        <f t="shared" si="2"/>
        <v>0.73</v>
      </c>
    </row>
    <row r="26" spans="1:16" x14ac:dyDescent="0.25">
      <c r="B26" s="11"/>
      <c r="C26" s="12"/>
      <c r="D26" s="91" t="s">
        <v>37</v>
      </c>
      <c r="E26" s="90">
        <f>E10+E20+E25</f>
        <v>47.7</v>
      </c>
      <c r="F26" s="90">
        <f t="shared" ref="F26:P26" si="3">F10+F20+F25</f>
        <v>60.3</v>
      </c>
      <c r="G26" s="90">
        <f t="shared" si="3"/>
        <v>264.14999999999998</v>
      </c>
      <c r="H26" s="90">
        <f t="shared" si="3"/>
        <v>1800.74</v>
      </c>
      <c r="I26" s="90">
        <f t="shared" si="3"/>
        <v>0.9</v>
      </c>
      <c r="J26" s="90">
        <f t="shared" si="3"/>
        <v>77.860000000000014</v>
      </c>
      <c r="K26" s="90">
        <f t="shared" si="3"/>
        <v>198.48</v>
      </c>
      <c r="L26" s="90">
        <f t="shared" si="3"/>
        <v>2.15</v>
      </c>
      <c r="M26" s="90">
        <f t="shared" si="3"/>
        <v>257.52999999999997</v>
      </c>
      <c r="N26" s="90">
        <f t="shared" si="3"/>
        <v>235.07999999999998</v>
      </c>
      <c r="O26" s="90">
        <f t="shared" si="3"/>
        <v>578.40999999999985</v>
      </c>
      <c r="P26" s="90">
        <f t="shared" si="3"/>
        <v>16.400000000000002</v>
      </c>
    </row>
  </sheetData>
  <mergeCells count="10">
    <mergeCell ref="E3:G3"/>
    <mergeCell ref="I3:L3"/>
    <mergeCell ref="M3:P3"/>
    <mergeCell ref="B3:B4"/>
    <mergeCell ref="C3:C4"/>
    <mergeCell ref="C21:P21"/>
    <mergeCell ref="B11:P11"/>
    <mergeCell ref="B6:B10"/>
    <mergeCell ref="B12:B25"/>
    <mergeCell ref="B5:P5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P16" sqref="P16"/>
    </sheetView>
  </sheetViews>
  <sheetFormatPr defaultRowHeight="15" x14ac:dyDescent="0.25"/>
  <cols>
    <col min="1" max="1" width="2.5703125" customWidth="1"/>
    <col min="2" max="2" width="5.28515625" customWidth="1"/>
    <col min="3" max="3" width="19" customWidth="1"/>
    <col min="4" max="4" width="7" customWidth="1"/>
    <col min="5" max="5" width="7.28515625" customWidth="1"/>
    <col min="6" max="7" width="7.42578125" customWidth="1"/>
    <col min="10" max="10" width="7.140625" customWidth="1"/>
    <col min="11" max="11" width="7.5703125" customWidth="1"/>
    <col min="12" max="12" width="7" customWidth="1"/>
    <col min="13" max="13" width="6.42578125" customWidth="1"/>
    <col min="15" max="15" width="7.5703125" customWidth="1"/>
    <col min="16" max="16" width="6.7109375" customWidth="1"/>
  </cols>
  <sheetData>
    <row r="1" spans="1:16" ht="5.25" customHeight="1" x14ac:dyDescent="0.25"/>
    <row r="2" spans="1:16" ht="30" x14ac:dyDescent="0.25">
      <c r="A2" s="16"/>
      <c r="B2" s="218" t="s">
        <v>0</v>
      </c>
      <c r="C2" s="220" t="s">
        <v>1</v>
      </c>
      <c r="D2" s="54" t="s">
        <v>31</v>
      </c>
      <c r="E2" s="226" t="s">
        <v>2</v>
      </c>
      <c r="F2" s="227"/>
      <c r="G2" s="228"/>
      <c r="H2" s="23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6" ht="15.75" x14ac:dyDescent="0.25">
      <c r="A3" s="16"/>
      <c r="B3" s="219"/>
      <c r="C3" s="221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6" t="s">
        <v>13</v>
      </c>
      <c r="N3" s="4" t="s">
        <v>11</v>
      </c>
      <c r="O3" s="25" t="s">
        <v>12</v>
      </c>
      <c r="P3" s="26" t="s">
        <v>14</v>
      </c>
    </row>
    <row r="4" spans="1:16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6" ht="28.5" customHeight="1" x14ac:dyDescent="0.25">
      <c r="A5" s="16"/>
      <c r="B5" s="194"/>
      <c r="C5" s="23" t="s">
        <v>105</v>
      </c>
      <c r="D5" s="46" t="s">
        <v>106</v>
      </c>
      <c r="E5" s="116">
        <v>5.46</v>
      </c>
      <c r="F5" s="116">
        <v>10.78</v>
      </c>
      <c r="G5" s="116">
        <v>57.68</v>
      </c>
      <c r="H5" s="116">
        <v>400</v>
      </c>
      <c r="I5" s="116">
        <v>0.22</v>
      </c>
      <c r="J5" s="116">
        <v>1.96</v>
      </c>
      <c r="K5" s="116">
        <v>0</v>
      </c>
      <c r="L5" s="116">
        <v>0</v>
      </c>
      <c r="M5" s="116">
        <v>39.299999999999997</v>
      </c>
      <c r="N5" s="116">
        <v>57.6</v>
      </c>
      <c r="O5" s="116">
        <v>142.5</v>
      </c>
      <c r="P5" s="116">
        <v>3.22</v>
      </c>
    </row>
    <row r="6" spans="1:16" ht="27.75" customHeight="1" x14ac:dyDescent="0.25">
      <c r="A6" s="16"/>
      <c r="B6" s="195"/>
      <c r="C6" s="69" t="s">
        <v>44</v>
      </c>
      <c r="D6" s="57">
        <v>200</v>
      </c>
      <c r="E6" s="57">
        <v>0.53</v>
      </c>
      <c r="F6" s="68">
        <v>0</v>
      </c>
      <c r="G6" s="68">
        <v>9.4700000000000006</v>
      </c>
      <c r="H6" s="68">
        <v>40</v>
      </c>
      <c r="I6" s="68">
        <v>0</v>
      </c>
      <c r="J6" s="68">
        <v>0.27</v>
      </c>
      <c r="K6" s="68">
        <v>0</v>
      </c>
      <c r="L6" s="68">
        <v>0</v>
      </c>
      <c r="M6" s="101">
        <v>13.6</v>
      </c>
      <c r="N6" s="101">
        <v>11.73</v>
      </c>
      <c r="O6" s="101">
        <v>22.13</v>
      </c>
      <c r="P6" s="68">
        <v>2.13</v>
      </c>
    </row>
    <row r="7" spans="1:16" x14ac:dyDescent="0.25">
      <c r="A7" s="16"/>
      <c r="B7" s="195"/>
      <c r="C7" s="8"/>
      <c r="D7" s="8"/>
      <c r="E7" s="7"/>
      <c r="F7" s="7"/>
      <c r="G7" s="7"/>
      <c r="H7" s="8"/>
      <c r="I7" s="7"/>
      <c r="J7" s="7"/>
      <c r="K7" s="7"/>
      <c r="L7" s="7"/>
      <c r="M7" s="7"/>
      <c r="N7" s="7"/>
      <c r="O7" s="7"/>
      <c r="P7" s="8"/>
    </row>
    <row r="8" spans="1:16" x14ac:dyDescent="0.25">
      <c r="A8" s="16"/>
      <c r="B8" s="195"/>
      <c r="C8" s="20"/>
      <c r="D8" s="21"/>
      <c r="E8" s="35">
        <f>E5+E6+E7</f>
        <v>5.99</v>
      </c>
      <c r="F8" s="36">
        <f t="shared" ref="F8:P8" si="0">F5+F6+F7</f>
        <v>10.78</v>
      </c>
      <c r="G8" s="36">
        <f t="shared" si="0"/>
        <v>67.150000000000006</v>
      </c>
      <c r="H8" s="36">
        <f t="shared" si="0"/>
        <v>440</v>
      </c>
      <c r="I8" s="37">
        <f t="shared" si="0"/>
        <v>0.22</v>
      </c>
      <c r="J8" s="35">
        <f t="shared" si="0"/>
        <v>2.23</v>
      </c>
      <c r="K8" s="36">
        <f t="shared" si="0"/>
        <v>0</v>
      </c>
      <c r="L8" s="36">
        <f t="shared" si="0"/>
        <v>0</v>
      </c>
      <c r="M8" s="38">
        <f t="shared" si="0"/>
        <v>52.9</v>
      </c>
      <c r="N8" s="35">
        <f t="shared" si="0"/>
        <v>69.33</v>
      </c>
      <c r="O8" s="36">
        <f t="shared" si="0"/>
        <v>164.63</v>
      </c>
      <c r="P8" s="39">
        <f t="shared" si="0"/>
        <v>5.35</v>
      </c>
    </row>
    <row r="9" spans="1:16" x14ac:dyDescent="0.25">
      <c r="A9" s="16"/>
      <c r="B9" s="197" t="s">
        <v>26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</row>
    <row r="10" spans="1:16" ht="30" x14ac:dyDescent="0.25">
      <c r="A10" s="16"/>
      <c r="B10" s="199" t="s">
        <v>39</v>
      </c>
      <c r="C10" s="70" t="s">
        <v>47</v>
      </c>
      <c r="D10" s="71">
        <v>60</v>
      </c>
      <c r="E10" s="71">
        <v>0.46</v>
      </c>
      <c r="F10" s="71">
        <v>3.65</v>
      </c>
      <c r="G10" s="71">
        <v>1.43</v>
      </c>
      <c r="H10" s="71">
        <v>40.380000000000003</v>
      </c>
      <c r="I10" s="71">
        <v>0.02</v>
      </c>
      <c r="J10" s="71">
        <v>5.7</v>
      </c>
      <c r="K10" s="71">
        <v>0</v>
      </c>
      <c r="L10" s="71">
        <v>0</v>
      </c>
      <c r="M10" s="71">
        <v>7.98</v>
      </c>
      <c r="N10" s="71">
        <v>13.11</v>
      </c>
      <c r="O10" s="71">
        <v>24.01</v>
      </c>
      <c r="P10" s="71">
        <v>0.34</v>
      </c>
    </row>
    <row r="11" spans="1:16" ht="29.25" customHeight="1" x14ac:dyDescent="0.25">
      <c r="A11" s="16"/>
      <c r="B11" s="200"/>
      <c r="C11" s="74" t="s">
        <v>108</v>
      </c>
      <c r="D11" s="71">
        <v>200</v>
      </c>
      <c r="E11" s="71">
        <v>1.58</v>
      </c>
      <c r="F11" s="71">
        <v>2.19</v>
      </c>
      <c r="G11" s="71">
        <v>11.66</v>
      </c>
      <c r="H11" s="71">
        <v>72.599999999999994</v>
      </c>
      <c r="I11" s="71">
        <v>0.08</v>
      </c>
      <c r="J11" s="71">
        <v>6.6</v>
      </c>
      <c r="K11" s="71">
        <v>0</v>
      </c>
      <c r="L11" s="71">
        <v>0</v>
      </c>
      <c r="M11" s="71">
        <v>20</v>
      </c>
      <c r="N11" s="71">
        <v>18.440000000000001</v>
      </c>
      <c r="O11" s="71">
        <v>50.04</v>
      </c>
      <c r="P11" s="71">
        <v>0.71</v>
      </c>
    </row>
    <row r="12" spans="1:16" x14ac:dyDescent="0.25">
      <c r="A12" s="16"/>
      <c r="B12" s="200"/>
      <c r="C12" s="94" t="s">
        <v>49</v>
      </c>
      <c r="D12" s="47">
        <v>200</v>
      </c>
      <c r="E12" s="47">
        <v>4.08</v>
      </c>
      <c r="F12" s="47">
        <v>6.4</v>
      </c>
      <c r="G12" s="47">
        <v>27.26</v>
      </c>
      <c r="H12" s="47">
        <v>183</v>
      </c>
      <c r="I12" s="47">
        <v>0.18</v>
      </c>
      <c r="J12" s="47">
        <v>24.22</v>
      </c>
      <c r="K12" s="47">
        <v>34</v>
      </c>
      <c r="L12" s="47">
        <v>0</v>
      </c>
      <c r="M12" s="57">
        <v>37</v>
      </c>
      <c r="N12" s="47">
        <v>49.3</v>
      </c>
      <c r="O12" s="47">
        <v>115.46</v>
      </c>
      <c r="P12" s="47">
        <v>1.34</v>
      </c>
    </row>
    <row r="13" spans="1:16" ht="30" x14ac:dyDescent="0.25">
      <c r="A13" s="16"/>
      <c r="B13" s="200"/>
      <c r="C13" s="32" t="s">
        <v>107</v>
      </c>
      <c r="D13" s="153">
        <v>80</v>
      </c>
      <c r="E13" s="153">
        <v>17.649999999999999</v>
      </c>
      <c r="F13" s="153">
        <v>14.58</v>
      </c>
      <c r="G13" s="153">
        <v>4.7</v>
      </c>
      <c r="H13" s="153">
        <v>221</v>
      </c>
      <c r="I13" s="153">
        <v>0</v>
      </c>
      <c r="J13" s="153">
        <v>0.02</v>
      </c>
      <c r="K13" s="153">
        <v>43</v>
      </c>
      <c r="L13" s="153">
        <v>0</v>
      </c>
      <c r="M13" s="158">
        <v>20.3</v>
      </c>
      <c r="N13" s="153">
        <v>54.5</v>
      </c>
      <c r="O13" s="153">
        <v>132.9</v>
      </c>
      <c r="P13" s="154">
        <v>1.62</v>
      </c>
    </row>
    <row r="14" spans="1:16" x14ac:dyDescent="0.25">
      <c r="A14" s="16"/>
      <c r="B14" s="200"/>
      <c r="C14" s="50" t="s">
        <v>84</v>
      </c>
      <c r="D14" s="50">
        <v>200</v>
      </c>
      <c r="E14" s="50">
        <v>0.2</v>
      </c>
      <c r="F14" s="50">
        <v>0.08</v>
      </c>
      <c r="G14" s="50">
        <v>17.420000000000002</v>
      </c>
      <c r="H14" s="50">
        <v>69.44</v>
      </c>
      <c r="I14" s="50">
        <v>0.01</v>
      </c>
      <c r="J14" s="50">
        <v>40</v>
      </c>
      <c r="K14" s="50">
        <v>0</v>
      </c>
      <c r="L14" s="50">
        <v>0</v>
      </c>
      <c r="M14" s="50">
        <v>6.2</v>
      </c>
      <c r="N14" s="50">
        <v>7.52</v>
      </c>
      <c r="O14" s="50">
        <v>6.6</v>
      </c>
      <c r="P14" s="50">
        <v>0.3</v>
      </c>
    </row>
    <row r="15" spans="1:16" x14ac:dyDescent="0.25">
      <c r="B15" s="200"/>
      <c r="C15" s="8" t="s">
        <v>19</v>
      </c>
      <c r="D15" s="7">
        <v>30</v>
      </c>
      <c r="E15" s="7">
        <v>1.98</v>
      </c>
      <c r="F15" s="7">
        <v>0.36</v>
      </c>
      <c r="G15" s="7">
        <v>10.26</v>
      </c>
      <c r="H15" s="7">
        <v>49.62</v>
      </c>
      <c r="I15" s="7">
        <v>0.06</v>
      </c>
      <c r="J15" s="7">
        <v>0</v>
      </c>
      <c r="K15" s="7">
        <v>0</v>
      </c>
      <c r="L15" s="7">
        <v>0</v>
      </c>
      <c r="M15" s="7">
        <v>0</v>
      </c>
      <c r="N15" s="7">
        <v>10.5</v>
      </c>
      <c r="O15" s="7">
        <v>0</v>
      </c>
      <c r="P15" s="8">
        <v>1.17</v>
      </c>
    </row>
    <row r="16" spans="1:16" x14ac:dyDescent="0.25">
      <c r="B16" s="200"/>
      <c r="C16" s="8" t="s">
        <v>20</v>
      </c>
      <c r="D16" s="8">
        <v>30</v>
      </c>
      <c r="E16" s="7">
        <v>2.2999999999999998</v>
      </c>
      <c r="F16" s="7">
        <v>0.2</v>
      </c>
      <c r="G16" s="7">
        <v>15.1</v>
      </c>
      <c r="H16" s="8">
        <v>71</v>
      </c>
      <c r="I16" s="7">
        <v>0</v>
      </c>
      <c r="J16" s="7">
        <v>0</v>
      </c>
      <c r="K16" s="7">
        <v>0</v>
      </c>
      <c r="L16" s="7">
        <v>0.6</v>
      </c>
      <c r="M16" s="7">
        <v>2.9</v>
      </c>
      <c r="N16" s="7">
        <v>6.9</v>
      </c>
      <c r="O16" s="7">
        <v>25.2</v>
      </c>
      <c r="P16" s="8">
        <v>0.6</v>
      </c>
    </row>
    <row r="17" spans="2:16" x14ac:dyDescent="0.25">
      <c r="B17" s="200"/>
      <c r="C17" s="8"/>
      <c r="D17" s="8"/>
      <c r="E17" s="40">
        <f>E10+E11+E12+E13+E14+E15+E16</f>
        <v>28.25</v>
      </c>
      <c r="F17" s="40">
        <f t="shared" ref="F17:P17" si="1">F10+F11+F12+F13+F14+F15+F16</f>
        <v>27.459999999999997</v>
      </c>
      <c r="G17" s="40">
        <f t="shared" si="1"/>
        <v>87.83</v>
      </c>
      <c r="H17" s="40">
        <f t="shared" si="1"/>
        <v>707.04000000000008</v>
      </c>
      <c r="I17" s="40">
        <f t="shared" si="1"/>
        <v>0.35000000000000003</v>
      </c>
      <c r="J17" s="40">
        <f t="shared" si="1"/>
        <v>76.539999999999992</v>
      </c>
      <c r="K17" s="40">
        <f t="shared" si="1"/>
        <v>77</v>
      </c>
      <c r="L17" s="40">
        <f t="shared" si="1"/>
        <v>0.6</v>
      </c>
      <c r="M17" s="40">
        <f t="shared" si="1"/>
        <v>94.38000000000001</v>
      </c>
      <c r="N17" s="40">
        <f t="shared" si="1"/>
        <v>160.27000000000001</v>
      </c>
      <c r="O17" s="40">
        <f t="shared" si="1"/>
        <v>354.21</v>
      </c>
      <c r="P17" s="40">
        <f t="shared" si="1"/>
        <v>6.0799999999999992</v>
      </c>
    </row>
    <row r="18" spans="2:16" x14ac:dyDescent="0.25">
      <c r="B18" s="200"/>
      <c r="C18" s="196" t="s">
        <v>63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6"/>
    </row>
    <row r="19" spans="2:16" x14ac:dyDescent="0.25">
      <c r="B19" s="200"/>
      <c r="C19" s="66" t="s">
        <v>64</v>
      </c>
      <c r="D19" s="66">
        <v>100</v>
      </c>
      <c r="E19" s="66">
        <v>2.2999999999999998</v>
      </c>
      <c r="F19" s="66">
        <v>0.4</v>
      </c>
      <c r="G19" s="66">
        <v>3.7</v>
      </c>
      <c r="H19" s="66">
        <v>30</v>
      </c>
      <c r="I19" s="66">
        <v>0.08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119">
        <v>0</v>
      </c>
      <c r="P19" s="119">
        <v>0</v>
      </c>
    </row>
    <row r="20" spans="2:16" x14ac:dyDescent="0.25">
      <c r="B20" s="200"/>
      <c r="C20" s="66" t="s">
        <v>65</v>
      </c>
      <c r="D20" s="66">
        <v>100</v>
      </c>
      <c r="E20" s="66">
        <v>1.5</v>
      </c>
      <c r="F20" s="66">
        <v>0.5</v>
      </c>
      <c r="G20" s="66">
        <v>21</v>
      </c>
      <c r="H20" s="66">
        <v>96</v>
      </c>
      <c r="I20" s="66">
        <v>0.27</v>
      </c>
      <c r="J20" s="66">
        <v>1.1100000000000001</v>
      </c>
      <c r="K20" s="66">
        <v>0.22</v>
      </c>
      <c r="L20" s="66">
        <v>0</v>
      </c>
      <c r="M20" s="66">
        <v>1.05</v>
      </c>
      <c r="N20" s="66">
        <v>0.08</v>
      </c>
      <c r="O20" s="119">
        <v>0.45</v>
      </c>
      <c r="P20" s="119">
        <v>0.33</v>
      </c>
    </row>
    <row r="21" spans="2:16" x14ac:dyDescent="0.25">
      <c r="B21" s="200"/>
      <c r="C21" s="47"/>
      <c r="D21" s="47"/>
      <c r="E21" s="115">
        <f>E19+E20</f>
        <v>3.8</v>
      </c>
      <c r="F21" s="159">
        <f t="shared" ref="F21:P21" si="2">F19+F20</f>
        <v>0.9</v>
      </c>
      <c r="G21" s="159">
        <f t="shared" si="2"/>
        <v>24.7</v>
      </c>
      <c r="H21" s="159">
        <f t="shared" si="2"/>
        <v>126</v>
      </c>
      <c r="I21" s="159">
        <f t="shared" si="2"/>
        <v>0.35000000000000003</v>
      </c>
      <c r="J21" s="159">
        <f t="shared" si="2"/>
        <v>1.1100000000000001</v>
      </c>
      <c r="K21" s="159">
        <f t="shared" si="2"/>
        <v>0.22</v>
      </c>
      <c r="L21" s="159">
        <f t="shared" si="2"/>
        <v>0</v>
      </c>
      <c r="M21" s="159">
        <f t="shared" si="2"/>
        <v>1.05</v>
      </c>
      <c r="N21" s="159">
        <f t="shared" si="2"/>
        <v>0.08</v>
      </c>
      <c r="O21" s="159">
        <f t="shared" si="2"/>
        <v>0.45</v>
      </c>
      <c r="P21" s="159">
        <f t="shared" si="2"/>
        <v>0.33</v>
      </c>
    </row>
    <row r="22" spans="2:16" x14ac:dyDescent="0.25">
      <c r="B22" s="201"/>
      <c r="C22" s="22" t="s">
        <v>27</v>
      </c>
      <c r="D22" s="12"/>
      <c r="E22" s="22">
        <f t="shared" ref="E22:P22" si="3">E8+E17+E21</f>
        <v>38.04</v>
      </c>
      <c r="F22" s="22">
        <f t="shared" si="3"/>
        <v>39.139999999999993</v>
      </c>
      <c r="G22" s="22">
        <f t="shared" si="3"/>
        <v>179.68</v>
      </c>
      <c r="H22" s="22">
        <f t="shared" si="3"/>
        <v>1273.04</v>
      </c>
      <c r="I22" s="22">
        <f t="shared" si="3"/>
        <v>0.92000000000000015</v>
      </c>
      <c r="J22" s="22">
        <f t="shared" si="3"/>
        <v>79.88</v>
      </c>
      <c r="K22" s="22">
        <f t="shared" si="3"/>
        <v>77.22</v>
      </c>
      <c r="L22" s="22">
        <f t="shared" si="3"/>
        <v>0.6</v>
      </c>
      <c r="M22" s="22">
        <f t="shared" si="3"/>
        <v>148.33000000000001</v>
      </c>
      <c r="N22" s="22">
        <f t="shared" si="3"/>
        <v>229.68000000000004</v>
      </c>
      <c r="O22" s="22">
        <f t="shared" si="3"/>
        <v>519.29</v>
      </c>
      <c r="P22" s="22">
        <f t="shared" si="3"/>
        <v>11.76</v>
      </c>
    </row>
    <row r="30" spans="2:16" x14ac:dyDescent="0.25">
      <c r="K30" s="59"/>
    </row>
  </sheetData>
  <mergeCells count="10">
    <mergeCell ref="C18:P18"/>
    <mergeCell ref="B10:B22"/>
    <mergeCell ref="B5:B8"/>
    <mergeCell ref="B9:P9"/>
    <mergeCell ref="B2:B3"/>
    <mergeCell ref="C2:C3"/>
    <mergeCell ref="E2:G2"/>
    <mergeCell ref="I2:L2"/>
    <mergeCell ref="M2:P2"/>
    <mergeCell ref="B4:P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Q15" sqref="Q15"/>
    </sheetView>
  </sheetViews>
  <sheetFormatPr defaultRowHeight="15" x14ac:dyDescent="0.25"/>
  <cols>
    <col min="1" max="1" width="3.140625" customWidth="1"/>
    <col min="2" max="2" width="6" customWidth="1"/>
    <col min="3" max="3" width="18.7109375" customWidth="1"/>
    <col min="4" max="4" width="8.42578125" customWidth="1"/>
    <col min="8" max="8" width="10.7109375" customWidth="1"/>
    <col min="9" max="9" width="7" customWidth="1"/>
    <col min="10" max="10" width="6" customWidth="1"/>
    <col min="11" max="11" width="6.5703125" customWidth="1"/>
    <col min="12" max="12" width="5.5703125" customWidth="1"/>
    <col min="13" max="13" width="7.140625" customWidth="1"/>
    <col min="14" max="14" width="7.28515625" customWidth="1"/>
    <col min="15" max="15" width="7" customWidth="1"/>
    <col min="16" max="16" width="6.42578125" customWidth="1"/>
  </cols>
  <sheetData>
    <row r="1" spans="1:17" ht="5.25" customHeight="1" x14ac:dyDescent="0.25"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x14ac:dyDescent="0.25">
      <c r="A2" s="16"/>
      <c r="B2" s="202" t="s">
        <v>0</v>
      </c>
      <c r="C2" s="189" t="s">
        <v>1</v>
      </c>
      <c r="D2" s="123" t="s">
        <v>22</v>
      </c>
      <c r="E2" s="184" t="s">
        <v>2</v>
      </c>
      <c r="F2" s="184"/>
      <c r="G2" s="185"/>
      <c r="H2" s="134" t="s">
        <v>24</v>
      </c>
      <c r="I2" s="186" t="s">
        <v>15</v>
      </c>
      <c r="J2" s="184"/>
      <c r="K2" s="184"/>
      <c r="L2" s="185"/>
      <c r="M2" s="184" t="s">
        <v>16</v>
      </c>
      <c r="N2" s="184"/>
      <c r="O2" s="184"/>
      <c r="P2" s="185"/>
    </row>
    <row r="3" spans="1:17" ht="23.25" customHeight="1" x14ac:dyDescent="0.25">
      <c r="A3" s="16"/>
      <c r="B3" s="185"/>
      <c r="C3" s="190"/>
      <c r="D3" s="124" t="s">
        <v>23</v>
      </c>
      <c r="E3" s="127" t="s">
        <v>3</v>
      </c>
      <c r="F3" s="128" t="s">
        <v>4</v>
      </c>
      <c r="G3" s="127" t="s">
        <v>5</v>
      </c>
      <c r="H3" s="134" t="s">
        <v>6</v>
      </c>
      <c r="I3" s="135" t="s">
        <v>7</v>
      </c>
      <c r="J3" s="136" t="s">
        <v>8</v>
      </c>
      <c r="K3" s="136" t="s">
        <v>9</v>
      </c>
      <c r="L3" s="137" t="s">
        <v>10</v>
      </c>
      <c r="M3" s="137" t="s">
        <v>13</v>
      </c>
      <c r="N3" s="135" t="s">
        <v>11</v>
      </c>
      <c r="O3" s="136" t="s">
        <v>12</v>
      </c>
      <c r="P3" s="137" t="s">
        <v>14</v>
      </c>
    </row>
    <row r="4" spans="1:17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38.25" x14ac:dyDescent="0.25">
      <c r="A5" s="16"/>
      <c r="B5" s="194"/>
      <c r="C5" s="94" t="s">
        <v>54</v>
      </c>
      <c r="D5" s="45">
        <v>200</v>
      </c>
      <c r="E5" s="45">
        <v>26.4</v>
      </c>
      <c r="F5" s="45">
        <v>14</v>
      </c>
      <c r="G5" s="45">
        <v>27.6</v>
      </c>
      <c r="H5" s="45">
        <v>346</v>
      </c>
      <c r="I5" s="45">
        <v>0.1</v>
      </c>
      <c r="J5" s="45">
        <v>0.4</v>
      </c>
      <c r="K5" s="45">
        <v>0</v>
      </c>
      <c r="L5" s="45">
        <v>0</v>
      </c>
      <c r="M5" s="45">
        <v>0</v>
      </c>
      <c r="N5" s="45">
        <v>148</v>
      </c>
      <c r="O5" s="45">
        <v>0</v>
      </c>
      <c r="P5" s="45">
        <v>1.2</v>
      </c>
    </row>
    <row r="6" spans="1:17" x14ac:dyDescent="0.25">
      <c r="A6" s="16"/>
      <c r="B6" s="195"/>
      <c r="C6" s="47" t="s">
        <v>55</v>
      </c>
      <c r="D6" s="45">
        <v>200</v>
      </c>
      <c r="E6" s="45">
        <v>1.4</v>
      </c>
      <c r="F6" s="45">
        <v>2</v>
      </c>
      <c r="G6" s="45">
        <v>22.4</v>
      </c>
      <c r="H6" s="45">
        <v>116</v>
      </c>
      <c r="I6" s="45">
        <v>0.02</v>
      </c>
      <c r="J6" s="45">
        <v>0</v>
      </c>
      <c r="K6" s="45">
        <v>0.08</v>
      </c>
      <c r="L6" s="45">
        <v>0</v>
      </c>
      <c r="M6" s="45">
        <v>7</v>
      </c>
      <c r="N6" s="45">
        <v>34</v>
      </c>
      <c r="O6" s="45">
        <v>45</v>
      </c>
      <c r="P6" s="45">
        <v>0</v>
      </c>
    </row>
    <row r="7" spans="1:17" x14ac:dyDescent="0.25">
      <c r="A7" s="16"/>
      <c r="B7" s="195"/>
      <c r="C7" s="20"/>
      <c r="D7" s="10"/>
      <c r="E7" s="99">
        <f>E5+E6</f>
        <v>27.799999999999997</v>
      </c>
      <c r="F7" s="99">
        <f t="shared" ref="F7:P7" si="0">F5+F6</f>
        <v>16</v>
      </c>
      <c r="G7" s="99">
        <f t="shared" si="0"/>
        <v>50</v>
      </c>
      <c r="H7" s="99">
        <f t="shared" si="0"/>
        <v>462</v>
      </c>
      <c r="I7" s="99">
        <f t="shared" si="0"/>
        <v>0.12000000000000001</v>
      </c>
      <c r="J7" s="99">
        <f t="shared" si="0"/>
        <v>0.4</v>
      </c>
      <c r="K7" s="99">
        <f t="shared" si="0"/>
        <v>0.08</v>
      </c>
      <c r="L7" s="99">
        <f t="shared" si="0"/>
        <v>0</v>
      </c>
      <c r="M7" s="99">
        <f t="shared" si="0"/>
        <v>7</v>
      </c>
      <c r="N7" s="99">
        <f t="shared" si="0"/>
        <v>182</v>
      </c>
      <c r="O7" s="99">
        <f t="shared" si="0"/>
        <v>45</v>
      </c>
      <c r="P7" s="99">
        <f t="shared" si="0"/>
        <v>1.2</v>
      </c>
      <c r="Q7" s="19"/>
    </row>
    <row r="8" spans="1:17" x14ac:dyDescent="0.25">
      <c r="A8" s="16"/>
      <c r="B8" s="196" t="s">
        <v>26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19"/>
    </row>
    <row r="9" spans="1:17" ht="30" x14ac:dyDescent="0.25">
      <c r="A9" s="16"/>
      <c r="B9" s="75"/>
      <c r="C9" s="70" t="s">
        <v>60</v>
      </c>
      <c r="D9" s="47">
        <v>60</v>
      </c>
      <c r="E9" s="47">
        <v>0.59</v>
      </c>
      <c r="F9" s="47">
        <v>3.69</v>
      </c>
      <c r="G9" s="47">
        <v>2.2400000000000002</v>
      </c>
      <c r="H9" s="47">
        <v>44.52</v>
      </c>
      <c r="I9" s="47">
        <v>0.04</v>
      </c>
      <c r="J9" s="47">
        <v>12.25</v>
      </c>
      <c r="K9" s="47">
        <v>0</v>
      </c>
      <c r="L9" s="47">
        <v>0</v>
      </c>
      <c r="M9" s="47">
        <v>10.67</v>
      </c>
      <c r="N9" s="47">
        <v>10.55</v>
      </c>
      <c r="O9" s="47">
        <v>19.73</v>
      </c>
      <c r="P9" s="47">
        <v>0.7</v>
      </c>
      <c r="Q9" s="19"/>
    </row>
    <row r="10" spans="1:17" ht="60" customHeight="1" x14ac:dyDescent="0.25">
      <c r="A10" s="16"/>
      <c r="B10" s="199" t="s">
        <v>35</v>
      </c>
      <c r="C10" s="94" t="s">
        <v>61</v>
      </c>
      <c r="D10" s="45">
        <v>200</v>
      </c>
      <c r="E10" s="45">
        <v>1.4</v>
      </c>
      <c r="F10" s="45">
        <v>3.91</v>
      </c>
      <c r="G10" s="45">
        <v>6.79</v>
      </c>
      <c r="H10" s="45">
        <v>67.8</v>
      </c>
      <c r="I10" s="45">
        <v>0.05</v>
      </c>
      <c r="J10" s="45">
        <v>14.77</v>
      </c>
      <c r="K10" s="45">
        <v>0</v>
      </c>
      <c r="L10" s="45">
        <v>0</v>
      </c>
      <c r="M10" s="45">
        <v>17.8</v>
      </c>
      <c r="N10" s="45">
        <v>34.659999999999997</v>
      </c>
      <c r="O10" s="45">
        <v>38.1</v>
      </c>
      <c r="P10" s="47">
        <v>0.64</v>
      </c>
      <c r="Q10" s="19"/>
    </row>
    <row r="11" spans="1:17" x14ac:dyDescent="0.25">
      <c r="A11" s="16"/>
      <c r="B11" s="200"/>
      <c r="C11" s="47" t="s">
        <v>58</v>
      </c>
      <c r="D11" s="45">
        <v>200</v>
      </c>
      <c r="E11" s="45">
        <v>7.36</v>
      </c>
      <c r="F11" s="45">
        <v>6.02</v>
      </c>
      <c r="G11" s="45">
        <v>35.26</v>
      </c>
      <c r="H11" s="45">
        <v>224.6</v>
      </c>
      <c r="I11" s="45">
        <v>0.08</v>
      </c>
      <c r="J11" s="45">
        <v>0</v>
      </c>
      <c r="K11" s="45">
        <v>28</v>
      </c>
      <c r="L11" s="45">
        <v>0</v>
      </c>
      <c r="M11" s="45">
        <v>28.16</v>
      </c>
      <c r="N11" s="45">
        <v>6.48</v>
      </c>
      <c r="O11" s="45">
        <v>49.56</v>
      </c>
      <c r="P11" s="47">
        <v>1.48</v>
      </c>
      <c r="Q11" s="19"/>
    </row>
    <row r="12" spans="1:17" x14ac:dyDescent="0.25">
      <c r="A12" s="16"/>
      <c r="B12" s="200"/>
      <c r="C12" s="66" t="s">
        <v>57</v>
      </c>
      <c r="D12" s="47">
        <v>70</v>
      </c>
      <c r="E12" s="47">
        <v>14.71</v>
      </c>
      <c r="F12" s="47">
        <v>5.91</v>
      </c>
      <c r="G12" s="47">
        <v>5.44</v>
      </c>
      <c r="H12" s="47">
        <v>125.05</v>
      </c>
      <c r="I12" s="47">
        <v>0.06</v>
      </c>
      <c r="J12" s="47">
        <v>0</v>
      </c>
      <c r="K12" s="47">
        <v>0</v>
      </c>
      <c r="L12" s="47">
        <v>0</v>
      </c>
      <c r="M12" s="57">
        <v>20.62</v>
      </c>
      <c r="N12" s="47">
        <v>13.6</v>
      </c>
      <c r="O12" s="47">
        <v>125.61</v>
      </c>
      <c r="P12" s="47">
        <v>1.02</v>
      </c>
    </row>
    <row r="13" spans="1:17" x14ac:dyDescent="0.25">
      <c r="A13" s="16"/>
      <c r="B13" s="200"/>
      <c r="C13" s="66" t="s">
        <v>62</v>
      </c>
      <c r="D13" s="45">
        <v>50</v>
      </c>
      <c r="E13" s="45">
        <v>14.06</v>
      </c>
      <c r="F13" s="45">
        <v>49.96</v>
      </c>
      <c r="G13" s="45">
        <v>58.68</v>
      </c>
      <c r="H13" s="45">
        <v>741</v>
      </c>
      <c r="I13" s="45">
        <v>0.21</v>
      </c>
      <c r="J13" s="45">
        <v>0.38</v>
      </c>
      <c r="K13" s="45">
        <v>338</v>
      </c>
      <c r="L13" s="45">
        <v>0</v>
      </c>
      <c r="M13" s="58">
        <v>52.8</v>
      </c>
      <c r="N13" s="45">
        <v>273</v>
      </c>
      <c r="O13" s="45">
        <v>227.3</v>
      </c>
      <c r="P13" s="47">
        <v>2.08</v>
      </c>
    </row>
    <row r="14" spans="1:17" x14ac:dyDescent="0.25">
      <c r="A14" s="16"/>
      <c r="B14" s="200"/>
      <c r="C14" s="47" t="s">
        <v>59</v>
      </c>
      <c r="D14" s="45">
        <v>200</v>
      </c>
      <c r="E14" s="45">
        <v>9.02</v>
      </c>
      <c r="F14" s="45">
        <v>2.2799999999999998</v>
      </c>
      <c r="G14" s="45">
        <v>15.42</v>
      </c>
      <c r="H14" s="45">
        <v>114.68</v>
      </c>
      <c r="I14" s="45">
        <v>0.02</v>
      </c>
      <c r="J14" s="45">
        <v>7.34</v>
      </c>
      <c r="K14" s="45">
        <v>0.02</v>
      </c>
      <c r="L14" s="45">
        <v>0.02</v>
      </c>
      <c r="M14" s="45">
        <v>198.16</v>
      </c>
      <c r="N14" s="45">
        <v>225.1</v>
      </c>
      <c r="O14" s="45">
        <v>371.08</v>
      </c>
      <c r="P14" s="47">
        <v>36.840000000000003</v>
      </c>
    </row>
    <row r="15" spans="1:17" x14ac:dyDescent="0.25">
      <c r="A15" s="16"/>
      <c r="B15" s="200"/>
      <c r="C15" s="47" t="s">
        <v>19</v>
      </c>
      <c r="D15" s="45">
        <v>30</v>
      </c>
      <c r="E15" s="45">
        <v>1.98</v>
      </c>
      <c r="F15" s="45">
        <v>0.36</v>
      </c>
      <c r="G15" s="45">
        <v>10.26</v>
      </c>
      <c r="H15" s="45">
        <v>49.62</v>
      </c>
      <c r="I15" s="45">
        <v>0.06</v>
      </c>
      <c r="J15" s="45">
        <v>0</v>
      </c>
      <c r="K15" s="45">
        <v>0</v>
      </c>
      <c r="L15" s="45">
        <v>0</v>
      </c>
      <c r="M15" s="45">
        <v>0</v>
      </c>
      <c r="N15" s="45">
        <v>10.5</v>
      </c>
      <c r="O15" s="45">
        <v>0</v>
      </c>
      <c r="P15" s="47">
        <v>1.17</v>
      </c>
    </row>
    <row r="16" spans="1:17" x14ac:dyDescent="0.25">
      <c r="A16" s="16"/>
      <c r="B16" s="201"/>
      <c r="C16" s="47" t="s">
        <v>20</v>
      </c>
      <c r="D16" s="47">
        <v>30</v>
      </c>
      <c r="E16" s="45">
        <v>2.2999999999999998</v>
      </c>
      <c r="F16" s="45">
        <v>0.2</v>
      </c>
      <c r="G16" s="45">
        <v>15.1</v>
      </c>
      <c r="H16" s="47">
        <v>71</v>
      </c>
      <c r="I16" s="45">
        <v>0</v>
      </c>
      <c r="J16" s="45">
        <v>0</v>
      </c>
      <c r="K16" s="45">
        <v>0</v>
      </c>
      <c r="L16" s="45">
        <v>0.6</v>
      </c>
      <c r="M16" s="45">
        <v>9.9</v>
      </c>
      <c r="N16" s="45">
        <v>6.9</v>
      </c>
      <c r="O16" s="45">
        <v>25.2</v>
      </c>
      <c r="P16" s="47">
        <v>0.6</v>
      </c>
    </row>
    <row r="17" spans="2:16" x14ac:dyDescent="0.25">
      <c r="B17" s="9"/>
      <c r="C17" s="8"/>
      <c r="D17" s="8"/>
      <c r="E17" s="99">
        <f>E10+E11+E12+E14+E15+E16</f>
        <v>36.769999999999989</v>
      </c>
      <c r="F17" s="99">
        <f>F10+F11+F12+F14+F15+F16</f>
        <v>18.68</v>
      </c>
      <c r="G17" s="99">
        <f>G10+G11+G12+G14+G15+G16</f>
        <v>88.27</v>
      </c>
      <c r="H17" s="99">
        <f>H10+H11+H12+H14+H15+H16</f>
        <v>652.75</v>
      </c>
      <c r="I17" s="99">
        <f t="shared" ref="I17:P17" si="1">I10+I11+I12+I14+I15+I16</f>
        <v>0.27</v>
      </c>
      <c r="J17" s="99">
        <f t="shared" si="1"/>
        <v>22.11</v>
      </c>
      <c r="K17" s="99">
        <f t="shared" si="1"/>
        <v>28.02</v>
      </c>
      <c r="L17" s="99">
        <f t="shared" si="1"/>
        <v>0.62</v>
      </c>
      <c r="M17" s="99">
        <f t="shared" si="1"/>
        <v>274.64</v>
      </c>
      <c r="N17" s="99">
        <f t="shared" si="1"/>
        <v>297.23999999999995</v>
      </c>
      <c r="O17" s="100">
        <f t="shared" si="1"/>
        <v>609.54999999999995</v>
      </c>
      <c r="P17" s="99">
        <f t="shared" si="1"/>
        <v>41.750000000000007</v>
      </c>
    </row>
    <row r="18" spans="2:16" x14ac:dyDescent="0.25">
      <c r="B18" s="11"/>
      <c r="C18" s="191" t="s">
        <v>63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2:16" x14ac:dyDescent="0.25">
      <c r="B19" s="11"/>
      <c r="C19" s="13" t="s">
        <v>64</v>
      </c>
      <c r="D19" s="13">
        <v>100</v>
      </c>
      <c r="E19" s="13">
        <v>2.2999999999999998</v>
      </c>
      <c r="F19" s="13">
        <v>0.4</v>
      </c>
      <c r="G19" s="13">
        <v>3.7</v>
      </c>
      <c r="H19" s="13">
        <v>30</v>
      </c>
      <c r="I19" s="13">
        <v>0.08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4">
        <v>0</v>
      </c>
      <c r="P19" s="8">
        <v>0</v>
      </c>
    </row>
    <row r="20" spans="2:16" x14ac:dyDescent="0.25">
      <c r="B20" s="11"/>
      <c r="C20" s="13" t="s">
        <v>65</v>
      </c>
      <c r="D20" s="13">
        <v>100</v>
      </c>
      <c r="E20" s="13">
        <v>1.5</v>
      </c>
      <c r="F20" s="13">
        <v>0.5</v>
      </c>
      <c r="G20" s="13">
        <v>21</v>
      </c>
      <c r="H20" s="13">
        <v>96</v>
      </c>
      <c r="I20" s="13">
        <v>0.27</v>
      </c>
      <c r="J20" s="13">
        <v>1.1100000000000001</v>
      </c>
      <c r="K20" s="13">
        <v>0.22</v>
      </c>
      <c r="L20" s="13">
        <v>0</v>
      </c>
      <c r="M20" s="13">
        <v>1.05</v>
      </c>
      <c r="N20" s="13">
        <v>0.08</v>
      </c>
      <c r="O20" s="14">
        <v>0.45</v>
      </c>
      <c r="P20" s="13">
        <v>0.33</v>
      </c>
    </row>
    <row r="21" spans="2:16" x14ac:dyDescent="0.25">
      <c r="B21" s="11"/>
      <c r="C21" s="10"/>
      <c r="D21" s="10"/>
      <c r="E21" s="40">
        <f>E19+E20</f>
        <v>3.8</v>
      </c>
      <c r="F21" s="40">
        <f t="shared" ref="F21:P21" si="2">F19+F20</f>
        <v>0.9</v>
      </c>
      <c r="G21" s="40">
        <f t="shared" si="2"/>
        <v>24.7</v>
      </c>
      <c r="H21" s="40">
        <f t="shared" si="2"/>
        <v>126</v>
      </c>
      <c r="I21" s="40">
        <f t="shared" si="2"/>
        <v>0.35000000000000003</v>
      </c>
      <c r="J21" s="40">
        <f t="shared" si="2"/>
        <v>1.1100000000000001</v>
      </c>
      <c r="K21" s="40">
        <f t="shared" si="2"/>
        <v>0.22</v>
      </c>
      <c r="L21" s="40">
        <f t="shared" si="2"/>
        <v>0</v>
      </c>
      <c r="M21" s="40">
        <f t="shared" si="2"/>
        <v>1.05</v>
      </c>
      <c r="N21" s="40">
        <f t="shared" si="2"/>
        <v>0.08</v>
      </c>
      <c r="O21" s="40">
        <f t="shared" si="2"/>
        <v>0.45</v>
      </c>
      <c r="P21" s="40">
        <f t="shared" si="2"/>
        <v>0.33</v>
      </c>
    </row>
    <row r="22" spans="2:16" x14ac:dyDescent="0.25">
      <c r="B22" s="11"/>
      <c r="C22" s="22" t="s">
        <v>27</v>
      </c>
      <c r="D22" s="12"/>
      <c r="E22" s="22">
        <f t="shared" ref="E22:P22" si="3">E7+E17+E21</f>
        <v>68.36999999999999</v>
      </c>
      <c r="F22" s="22">
        <f t="shared" si="3"/>
        <v>35.58</v>
      </c>
      <c r="G22" s="22">
        <f t="shared" si="3"/>
        <v>162.96999999999997</v>
      </c>
      <c r="H22" s="22">
        <f t="shared" si="3"/>
        <v>1240.75</v>
      </c>
      <c r="I22" s="22">
        <f t="shared" si="3"/>
        <v>0.74</v>
      </c>
      <c r="J22" s="22">
        <f t="shared" si="3"/>
        <v>23.619999999999997</v>
      </c>
      <c r="K22" s="22">
        <f t="shared" si="3"/>
        <v>28.319999999999997</v>
      </c>
      <c r="L22" s="22">
        <f t="shared" si="3"/>
        <v>0.62</v>
      </c>
      <c r="M22" s="22">
        <f t="shared" si="3"/>
        <v>282.69</v>
      </c>
      <c r="N22" s="22">
        <f t="shared" si="3"/>
        <v>479.31999999999994</v>
      </c>
      <c r="O22" s="22">
        <f t="shared" si="3"/>
        <v>655</v>
      </c>
      <c r="P22" s="22">
        <f t="shared" si="3"/>
        <v>43.280000000000008</v>
      </c>
    </row>
  </sheetData>
  <mergeCells count="10">
    <mergeCell ref="C18:P18"/>
    <mergeCell ref="B5:B7"/>
    <mergeCell ref="B8:P8"/>
    <mergeCell ref="B10:B16"/>
    <mergeCell ref="B2:B3"/>
    <mergeCell ref="C2:C3"/>
    <mergeCell ref="E2:G2"/>
    <mergeCell ref="I2:L2"/>
    <mergeCell ref="M2:P2"/>
    <mergeCell ref="B4:P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61" workbookViewId="0">
      <selection activeCell="U22" sqref="U22"/>
    </sheetView>
  </sheetViews>
  <sheetFormatPr defaultRowHeight="15" x14ac:dyDescent="0.25"/>
  <cols>
    <col min="1" max="1" width="1.42578125" customWidth="1"/>
    <col min="2" max="2" width="5.7109375" customWidth="1"/>
    <col min="3" max="3" width="19.28515625" customWidth="1"/>
    <col min="4" max="4" width="6.5703125" customWidth="1"/>
    <col min="5" max="5" width="10.5703125" customWidth="1"/>
    <col min="6" max="6" width="8" customWidth="1"/>
    <col min="7" max="7" width="8.140625" customWidth="1"/>
    <col min="8" max="8" width="14.7109375" customWidth="1"/>
    <col min="9" max="9" width="7.5703125" customWidth="1"/>
    <col min="10" max="10" width="7.140625" customWidth="1"/>
    <col min="11" max="11" width="6.7109375" customWidth="1"/>
    <col min="12" max="12" width="5.85546875" customWidth="1"/>
    <col min="13" max="13" width="6.85546875" customWidth="1"/>
    <col min="14" max="14" width="7.85546875" customWidth="1"/>
    <col min="15" max="16" width="7.140625" customWidth="1"/>
  </cols>
  <sheetData>
    <row r="1" spans="1:17" ht="7.5" customHeight="1" x14ac:dyDescent="0.25"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x14ac:dyDescent="0.25">
      <c r="A2" s="16"/>
      <c r="B2" s="208" t="s">
        <v>0</v>
      </c>
      <c r="C2" s="210" t="s">
        <v>1</v>
      </c>
      <c r="D2" s="138" t="s">
        <v>22</v>
      </c>
      <c r="E2" s="212" t="s">
        <v>2</v>
      </c>
      <c r="F2" s="212"/>
      <c r="G2" s="209"/>
      <c r="H2" s="89" t="s">
        <v>24</v>
      </c>
      <c r="I2" s="213" t="s">
        <v>15</v>
      </c>
      <c r="J2" s="212"/>
      <c r="K2" s="212"/>
      <c r="L2" s="209"/>
      <c r="M2" s="212" t="s">
        <v>16</v>
      </c>
      <c r="N2" s="212"/>
      <c r="O2" s="212"/>
      <c r="P2" s="209"/>
    </row>
    <row r="3" spans="1:17" ht="28.5" customHeight="1" x14ac:dyDescent="0.25">
      <c r="A3" s="16"/>
      <c r="B3" s="209"/>
      <c r="C3" s="211"/>
      <c r="D3" s="122" t="s">
        <v>23</v>
      </c>
      <c r="E3" s="73" t="s">
        <v>3</v>
      </c>
      <c r="F3" s="125" t="s">
        <v>4</v>
      </c>
      <c r="G3" s="73" t="s">
        <v>5</v>
      </c>
      <c r="H3" s="89" t="s">
        <v>6</v>
      </c>
      <c r="I3" s="120" t="s">
        <v>7</v>
      </c>
      <c r="J3" s="121" t="s">
        <v>8</v>
      </c>
      <c r="K3" s="121" t="s">
        <v>9</v>
      </c>
      <c r="L3" s="48" t="s">
        <v>10</v>
      </c>
      <c r="M3" s="121" t="s">
        <v>13</v>
      </c>
      <c r="N3" s="120" t="s">
        <v>11</v>
      </c>
      <c r="O3" s="121" t="s">
        <v>12</v>
      </c>
      <c r="P3" s="48" t="s">
        <v>14</v>
      </c>
    </row>
    <row r="4" spans="1:17" x14ac:dyDescent="0.25">
      <c r="A4" s="16"/>
      <c r="B4" s="197" t="s">
        <v>17</v>
      </c>
      <c r="C4" s="197"/>
      <c r="D4" s="197"/>
      <c r="E4" s="207"/>
      <c r="F4" s="207"/>
      <c r="G4" s="207"/>
      <c r="H4" s="207"/>
      <c r="I4" s="197"/>
      <c r="J4" s="197"/>
      <c r="K4" s="197"/>
      <c r="L4" s="197"/>
      <c r="M4" s="197"/>
      <c r="N4" s="197"/>
      <c r="O4" s="197"/>
      <c r="P4" s="198"/>
    </row>
    <row r="5" spans="1:17" ht="28.5" customHeight="1" x14ac:dyDescent="0.25">
      <c r="A5" s="16"/>
      <c r="B5" s="194"/>
      <c r="C5" s="77" t="s">
        <v>75</v>
      </c>
      <c r="D5" s="78" t="s">
        <v>36</v>
      </c>
      <c r="E5" s="79">
        <v>7.07</v>
      </c>
      <c r="F5" s="79">
        <v>7.52</v>
      </c>
      <c r="G5" s="79">
        <v>35.299999999999997</v>
      </c>
      <c r="H5" s="79">
        <v>286.20999999999998</v>
      </c>
      <c r="I5" s="79">
        <v>0.06</v>
      </c>
      <c r="J5" s="79">
        <v>1.5</v>
      </c>
      <c r="K5" s="79">
        <v>0</v>
      </c>
      <c r="L5" s="79">
        <v>0</v>
      </c>
      <c r="M5" s="79">
        <v>0</v>
      </c>
      <c r="N5" s="79">
        <v>196</v>
      </c>
      <c r="O5" s="79">
        <v>0</v>
      </c>
      <c r="P5" s="79">
        <v>0.76</v>
      </c>
    </row>
    <row r="6" spans="1:17" x14ac:dyDescent="0.25">
      <c r="A6" s="16"/>
      <c r="B6" s="195"/>
      <c r="C6" s="80" t="s">
        <v>45</v>
      </c>
      <c r="D6" s="81">
        <v>30</v>
      </c>
      <c r="E6" s="82">
        <v>2.2999999999999998</v>
      </c>
      <c r="F6" s="82">
        <v>0.2</v>
      </c>
      <c r="G6" s="82">
        <v>15.1</v>
      </c>
      <c r="H6" s="82">
        <v>71</v>
      </c>
      <c r="I6" s="82">
        <v>0</v>
      </c>
      <c r="J6" s="82">
        <v>0</v>
      </c>
      <c r="K6" s="82">
        <v>0</v>
      </c>
      <c r="L6" s="82">
        <v>0.6</v>
      </c>
      <c r="M6" s="82">
        <v>9.9</v>
      </c>
      <c r="N6" s="82">
        <v>6.9</v>
      </c>
      <c r="O6" s="82">
        <v>25.2</v>
      </c>
      <c r="P6" s="82">
        <v>0.6</v>
      </c>
    </row>
    <row r="7" spans="1:17" ht="26.25" x14ac:dyDescent="0.25">
      <c r="A7" s="16"/>
      <c r="B7" s="195"/>
      <c r="C7" s="104" t="s">
        <v>74</v>
      </c>
      <c r="D7" s="84">
        <v>200</v>
      </c>
      <c r="E7" s="84">
        <v>9.02</v>
      </c>
      <c r="F7" s="84">
        <v>2.2799999999999998</v>
      </c>
      <c r="G7" s="84">
        <v>15.42</v>
      </c>
      <c r="H7" s="84">
        <v>114.68</v>
      </c>
      <c r="I7" s="84">
        <v>0.02</v>
      </c>
      <c r="J7" s="84">
        <v>7.34</v>
      </c>
      <c r="K7" s="84">
        <v>0.02</v>
      </c>
      <c r="L7" s="84">
        <v>0.02</v>
      </c>
      <c r="M7" s="84">
        <v>198.16</v>
      </c>
      <c r="N7" s="84">
        <v>225.1</v>
      </c>
      <c r="O7" s="84">
        <v>371.08</v>
      </c>
      <c r="P7" s="84">
        <v>36.840000000000003</v>
      </c>
    </row>
    <row r="8" spans="1:17" x14ac:dyDescent="0.25">
      <c r="A8" s="16"/>
      <c r="B8" s="195"/>
      <c r="D8" s="10"/>
      <c r="E8" s="172">
        <f>E5+E6+E7</f>
        <v>18.39</v>
      </c>
      <c r="F8" s="172">
        <f t="shared" ref="F8:P8" si="0">F5+F6+F7</f>
        <v>10</v>
      </c>
      <c r="G8" s="172">
        <f t="shared" si="0"/>
        <v>65.819999999999993</v>
      </c>
      <c r="H8" s="172">
        <f t="shared" si="0"/>
        <v>471.89</v>
      </c>
      <c r="I8" s="172">
        <f t="shared" si="0"/>
        <v>0.08</v>
      </c>
      <c r="J8" s="172">
        <f t="shared" si="0"/>
        <v>8.84</v>
      </c>
      <c r="K8" s="172">
        <f t="shared" si="0"/>
        <v>0.02</v>
      </c>
      <c r="L8" s="172">
        <f t="shared" si="0"/>
        <v>0.62</v>
      </c>
      <c r="M8" s="172">
        <f t="shared" si="0"/>
        <v>208.06</v>
      </c>
      <c r="N8" s="172">
        <f t="shared" si="0"/>
        <v>428</v>
      </c>
      <c r="O8" s="172">
        <f t="shared" si="0"/>
        <v>396.28</v>
      </c>
      <c r="P8" s="172">
        <f t="shared" si="0"/>
        <v>38.200000000000003</v>
      </c>
      <c r="Q8" s="19"/>
    </row>
    <row r="9" spans="1:17" x14ac:dyDescent="0.25">
      <c r="B9" s="196" t="s">
        <v>26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"/>
    </row>
    <row r="10" spans="1:17" ht="36.75" customHeight="1" x14ac:dyDescent="0.25">
      <c r="B10" s="199" t="s">
        <v>28</v>
      </c>
      <c r="C10" s="162" t="s">
        <v>76</v>
      </c>
      <c r="D10" s="86" t="s">
        <v>88</v>
      </c>
      <c r="E10" s="87">
        <v>0.85</v>
      </c>
      <c r="F10" s="87">
        <v>3.05</v>
      </c>
      <c r="G10" s="87">
        <v>5.41</v>
      </c>
      <c r="H10" s="87">
        <v>52.44</v>
      </c>
      <c r="I10" s="87">
        <v>0.02</v>
      </c>
      <c r="J10" s="87">
        <v>19.47</v>
      </c>
      <c r="K10" s="87">
        <v>0</v>
      </c>
      <c r="L10" s="87">
        <v>0</v>
      </c>
      <c r="M10" s="87">
        <v>9.1</v>
      </c>
      <c r="N10" s="87">
        <v>22.42</v>
      </c>
      <c r="O10" s="87">
        <v>16.57</v>
      </c>
      <c r="P10" s="87">
        <v>0.31</v>
      </c>
      <c r="Q10" s="19"/>
    </row>
    <row r="11" spans="1:17" ht="40.5" customHeight="1" x14ac:dyDescent="0.25">
      <c r="B11" s="200"/>
      <c r="C11" s="83" t="s">
        <v>85</v>
      </c>
      <c r="D11" s="107">
        <v>200</v>
      </c>
      <c r="E11" s="107">
        <v>1.74</v>
      </c>
      <c r="F11" s="107">
        <v>2.27</v>
      </c>
      <c r="G11" s="107">
        <v>14.58</v>
      </c>
      <c r="H11" s="107">
        <v>73.2</v>
      </c>
      <c r="I11" s="107">
        <v>0.09</v>
      </c>
      <c r="J11" s="107">
        <v>6.6</v>
      </c>
      <c r="K11" s="107">
        <v>0</v>
      </c>
      <c r="L11" s="107">
        <v>0</v>
      </c>
      <c r="M11" s="107">
        <v>21.32</v>
      </c>
      <c r="N11" s="107">
        <v>19.2</v>
      </c>
      <c r="O11" s="107">
        <v>53.36</v>
      </c>
      <c r="P11" s="107">
        <v>0.77</v>
      </c>
      <c r="Q11" s="19"/>
    </row>
    <row r="12" spans="1:17" x14ac:dyDescent="0.25">
      <c r="B12" s="200"/>
      <c r="C12" s="8" t="s">
        <v>69</v>
      </c>
      <c r="D12" s="85">
        <v>150</v>
      </c>
      <c r="E12" s="85">
        <v>9.94</v>
      </c>
      <c r="F12" s="85">
        <v>7.48</v>
      </c>
      <c r="G12" s="85">
        <v>47.78</v>
      </c>
      <c r="H12" s="95">
        <v>307.26</v>
      </c>
      <c r="I12" s="85">
        <v>0.24</v>
      </c>
      <c r="J12" s="84">
        <v>0</v>
      </c>
      <c r="K12" s="84">
        <v>0.02</v>
      </c>
      <c r="L12" s="84">
        <v>0</v>
      </c>
      <c r="M12" s="163">
        <v>90</v>
      </c>
      <c r="N12" s="84">
        <v>17.3</v>
      </c>
      <c r="O12" s="84">
        <v>278</v>
      </c>
      <c r="P12" s="84">
        <v>5.26</v>
      </c>
      <c r="Q12" s="19"/>
    </row>
    <row r="13" spans="1:17" ht="32.25" customHeight="1" x14ac:dyDescent="0.25">
      <c r="B13" s="200"/>
      <c r="C13" s="32" t="s">
        <v>112</v>
      </c>
      <c r="D13" s="164">
        <v>80</v>
      </c>
      <c r="E13" s="164">
        <v>17.649999999999999</v>
      </c>
      <c r="F13" s="164">
        <v>14.58</v>
      </c>
      <c r="G13" s="164">
        <v>4.7</v>
      </c>
      <c r="H13" s="164">
        <v>221</v>
      </c>
      <c r="I13" s="164">
        <v>0</v>
      </c>
      <c r="J13" s="164">
        <v>0.02</v>
      </c>
      <c r="K13" s="164">
        <v>43</v>
      </c>
      <c r="L13" s="164">
        <v>0</v>
      </c>
      <c r="M13" s="165">
        <v>20.3</v>
      </c>
      <c r="N13" s="164">
        <v>54.5</v>
      </c>
      <c r="O13" s="164">
        <v>132.9</v>
      </c>
      <c r="P13" s="166">
        <v>1.62</v>
      </c>
      <c r="Q13" s="19"/>
    </row>
    <row r="14" spans="1:17" x14ac:dyDescent="0.25">
      <c r="B14" s="200"/>
      <c r="C14" s="8" t="s">
        <v>71</v>
      </c>
      <c r="D14" s="85">
        <v>200</v>
      </c>
      <c r="E14" s="85">
        <v>0.2</v>
      </c>
      <c r="F14" s="85">
        <v>0.2</v>
      </c>
      <c r="G14" s="85">
        <v>22.3</v>
      </c>
      <c r="H14" s="95">
        <v>110</v>
      </c>
      <c r="I14" s="85">
        <v>0.02</v>
      </c>
      <c r="J14" s="84">
        <v>0</v>
      </c>
      <c r="K14" s="84">
        <v>0</v>
      </c>
      <c r="L14" s="84">
        <v>0</v>
      </c>
      <c r="M14" s="84">
        <v>0</v>
      </c>
      <c r="N14" s="84">
        <v>12</v>
      </c>
      <c r="O14" s="84">
        <v>24</v>
      </c>
      <c r="P14" s="84">
        <v>0.8</v>
      </c>
      <c r="Q14" s="19"/>
    </row>
    <row r="15" spans="1:17" x14ac:dyDescent="0.25">
      <c r="B15" s="200"/>
      <c r="C15" s="8" t="s">
        <v>19</v>
      </c>
      <c r="D15" s="85">
        <v>30</v>
      </c>
      <c r="E15" s="85">
        <v>1.98</v>
      </c>
      <c r="F15" s="85">
        <v>0.36</v>
      </c>
      <c r="G15" s="85">
        <v>10.26</v>
      </c>
      <c r="H15" s="95">
        <v>49.62</v>
      </c>
      <c r="I15" s="85">
        <v>0.06</v>
      </c>
      <c r="J15" s="84">
        <v>0</v>
      </c>
      <c r="K15" s="84">
        <v>0</v>
      </c>
      <c r="L15" s="84">
        <v>0</v>
      </c>
      <c r="M15" s="84">
        <v>0</v>
      </c>
      <c r="N15" s="84">
        <v>10.5</v>
      </c>
      <c r="O15" s="84">
        <v>0</v>
      </c>
      <c r="P15" s="84">
        <v>1.17</v>
      </c>
      <c r="Q15" s="19"/>
    </row>
    <row r="16" spans="1:17" x14ac:dyDescent="0.25">
      <c r="B16" s="200"/>
      <c r="C16" s="69" t="s">
        <v>45</v>
      </c>
      <c r="D16" s="81">
        <v>20</v>
      </c>
      <c r="E16" s="82">
        <v>2.2999999999999998</v>
      </c>
      <c r="F16" s="82">
        <v>0.2</v>
      </c>
      <c r="G16" s="82">
        <v>15.1</v>
      </c>
      <c r="H16" s="82">
        <v>71</v>
      </c>
      <c r="I16" s="82">
        <v>0</v>
      </c>
      <c r="J16" s="82">
        <v>0</v>
      </c>
      <c r="K16" s="82">
        <v>0</v>
      </c>
      <c r="L16" s="82">
        <v>0.6</v>
      </c>
      <c r="M16" s="82">
        <v>9.9</v>
      </c>
      <c r="N16" s="82">
        <v>6.9</v>
      </c>
      <c r="O16" s="82">
        <v>25.2</v>
      </c>
      <c r="P16" s="82">
        <v>0.6</v>
      </c>
      <c r="Q16" s="19"/>
    </row>
    <row r="17" spans="2:16" x14ac:dyDescent="0.25">
      <c r="B17" s="201"/>
      <c r="C17" s="93"/>
      <c r="D17" s="84"/>
      <c r="E17" s="102">
        <f>E10+E11+E12+E13+E14+E15+E16</f>
        <v>34.659999999999997</v>
      </c>
      <c r="F17" s="102">
        <f t="shared" ref="F17:P17" si="1">F10+F11+F12+F13+F14+F15+F16</f>
        <v>28.14</v>
      </c>
      <c r="G17" s="102">
        <f t="shared" si="1"/>
        <v>120.13000000000001</v>
      </c>
      <c r="H17" s="102">
        <f t="shared" si="1"/>
        <v>884.52</v>
      </c>
      <c r="I17" s="102">
        <f t="shared" si="1"/>
        <v>0.43</v>
      </c>
      <c r="J17" s="102">
        <f t="shared" si="1"/>
        <v>26.09</v>
      </c>
      <c r="K17" s="102">
        <f t="shared" si="1"/>
        <v>43.02</v>
      </c>
      <c r="L17" s="102">
        <f t="shared" si="1"/>
        <v>0.6</v>
      </c>
      <c r="M17" s="102">
        <f t="shared" si="1"/>
        <v>150.62</v>
      </c>
      <c r="N17" s="102">
        <f t="shared" si="1"/>
        <v>142.82000000000002</v>
      </c>
      <c r="O17" s="102">
        <f t="shared" si="1"/>
        <v>530.03000000000009</v>
      </c>
      <c r="P17" s="102">
        <f t="shared" si="1"/>
        <v>10.53</v>
      </c>
    </row>
    <row r="18" spans="2:16" x14ac:dyDescent="0.25">
      <c r="B18" s="178"/>
      <c r="C18" s="203" t="s">
        <v>63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5"/>
    </row>
    <row r="19" spans="2:16" ht="45" x14ac:dyDescent="0.25">
      <c r="B19" s="179"/>
      <c r="C19" s="32" t="s">
        <v>53</v>
      </c>
      <c r="D19" s="95">
        <v>50</v>
      </c>
      <c r="E19" s="95">
        <v>3.75</v>
      </c>
      <c r="F19" s="95">
        <v>5.9</v>
      </c>
      <c r="G19" s="95">
        <v>37.450000000000003</v>
      </c>
      <c r="H19" s="95">
        <v>208.55</v>
      </c>
      <c r="I19" s="95">
        <v>0.04</v>
      </c>
      <c r="J19" s="95">
        <v>0</v>
      </c>
      <c r="K19" s="95">
        <v>0</v>
      </c>
      <c r="L19" s="95">
        <v>0</v>
      </c>
      <c r="M19" s="95">
        <v>13</v>
      </c>
      <c r="N19" s="95">
        <v>20</v>
      </c>
      <c r="O19" s="95">
        <v>69</v>
      </c>
      <c r="P19" s="95">
        <v>1</v>
      </c>
    </row>
    <row r="20" spans="2:16" x14ac:dyDescent="0.25">
      <c r="B20" s="179"/>
      <c r="C20" s="167" t="s">
        <v>73</v>
      </c>
      <c r="D20" s="167">
        <v>100</v>
      </c>
      <c r="E20" s="167">
        <v>0.4</v>
      </c>
      <c r="F20" s="167">
        <v>0.4</v>
      </c>
      <c r="G20" s="167">
        <v>0.4</v>
      </c>
      <c r="H20" s="168">
        <v>0.4</v>
      </c>
      <c r="I20" s="167">
        <v>0.4</v>
      </c>
      <c r="J20" s="167">
        <v>0.4</v>
      </c>
      <c r="K20" s="167">
        <v>0.4</v>
      </c>
      <c r="L20" s="167">
        <v>0.4</v>
      </c>
      <c r="M20" s="167">
        <v>0.4</v>
      </c>
      <c r="N20" s="167">
        <v>0.4</v>
      </c>
      <c r="O20" s="167">
        <v>0.4</v>
      </c>
      <c r="P20" s="167">
        <v>0.4</v>
      </c>
    </row>
    <row r="21" spans="2:16" x14ac:dyDescent="0.25">
      <c r="B21" s="206"/>
      <c r="C21" s="149"/>
      <c r="D21" s="149"/>
      <c r="E21" s="150">
        <f>E20+E19</f>
        <v>4.1500000000000004</v>
      </c>
      <c r="F21" s="150">
        <f t="shared" ref="F21:P21" si="2">F20+F19</f>
        <v>6.3000000000000007</v>
      </c>
      <c r="G21" s="150">
        <f t="shared" si="2"/>
        <v>37.85</v>
      </c>
      <c r="H21" s="150">
        <f t="shared" si="2"/>
        <v>208.95000000000002</v>
      </c>
      <c r="I21" s="150">
        <f t="shared" si="2"/>
        <v>0.44</v>
      </c>
      <c r="J21" s="150">
        <f t="shared" si="2"/>
        <v>0.4</v>
      </c>
      <c r="K21" s="150">
        <f t="shared" si="2"/>
        <v>0.4</v>
      </c>
      <c r="L21" s="150">
        <f t="shared" si="2"/>
        <v>0.4</v>
      </c>
      <c r="M21" s="150">
        <f t="shared" si="2"/>
        <v>13.4</v>
      </c>
      <c r="N21" s="150">
        <f t="shared" si="2"/>
        <v>20.399999999999999</v>
      </c>
      <c r="O21" s="150">
        <f t="shared" si="2"/>
        <v>69.400000000000006</v>
      </c>
      <c r="P21" s="150">
        <f t="shared" si="2"/>
        <v>1.4</v>
      </c>
    </row>
    <row r="22" spans="2:16" x14ac:dyDescent="0.25">
      <c r="B22" s="11"/>
      <c r="C22" s="22" t="s">
        <v>27</v>
      </c>
      <c r="D22" s="12"/>
      <c r="E22" s="103">
        <f t="shared" ref="E22:P22" si="3">E17+E21+E8</f>
        <v>57.199999999999996</v>
      </c>
      <c r="F22" s="103">
        <f t="shared" si="3"/>
        <v>44.44</v>
      </c>
      <c r="G22" s="103">
        <f t="shared" si="3"/>
        <v>223.8</v>
      </c>
      <c r="H22" s="103">
        <f t="shared" si="3"/>
        <v>1565.3600000000001</v>
      </c>
      <c r="I22" s="103">
        <f t="shared" si="3"/>
        <v>0.95</v>
      </c>
      <c r="J22" s="103">
        <f t="shared" si="3"/>
        <v>35.33</v>
      </c>
      <c r="K22" s="103">
        <f t="shared" si="3"/>
        <v>43.440000000000005</v>
      </c>
      <c r="L22" s="103">
        <f t="shared" si="3"/>
        <v>1.62</v>
      </c>
      <c r="M22" s="103">
        <f t="shared" si="3"/>
        <v>372.08000000000004</v>
      </c>
      <c r="N22" s="103">
        <f t="shared" si="3"/>
        <v>591.22</v>
      </c>
      <c r="O22" s="103">
        <f t="shared" si="3"/>
        <v>995.71</v>
      </c>
      <c r="P22" s="103">
        <f t="shared" si="3"/>
        <v>50.13</v>
      </c>
    </row>
  </sheetData>
  <mergeCells count="11">
    <mergeCell ref="B4:P4"/>
    <mergeCell ref="B2:B3"/>
    <mergeCell ref="C2:C3"/>
    <mergeCell ref="E2:G2"/>
    <mergeCell ref="I2:L2"/>
    <mergeCell ref="M2:P2"/>
    <mergeCell ref="C18:P18"/>
    <mergeCell ref="B10:B17"/>
    <mergeCell ref="B18:B21"/>
    <mergeCell ref="B5:B8"/>
    <mergeCell ref="B9:P9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R11" sqref="R11"/>
    </sheetView>
  </sheetViews>
  <sheetFormatPr defaultRowHeight="15" x14ac:dyDescent="0.25"/>
  <cols>
    <col min="1" max="1" width="2.140625" customWidth="1"/>
    <col min="2" max="2" width="5.85546875" customWidth="1"/>
    <col min="3" max="3" width="17.42578125" customWidth="1"/>
    <col min="4" max="4" width="10.140625" customWidth="1"/>
    <col min="5" max="6" width="6.85546875" customWidth="1"/>
    <col min="8" max="8" width="15.140625" customWidth="1"/>
    <col min="9" max="9" width="7.7109375" customWidth="1"/>
    <col min="10" max="10" width="6.5703125" customWidth="1"/>
    <col min="11" max="11" width="5.7109375" customWidth="1"/>
    <col min="12" max="12" width="5.5703125" customWidth="1"/>
    <col min="13" max="13" width="6.5703125" customWidth="1"/>
    <col min="14" max="14" width="7" customWidth="1"/>
    <col min="15" max="15" width="8.140625" customWidth="1"/>
    <col min="16" max="16" width="6.5703125" customWidth="1"/>
  </cols>
  <sheetData>
    <row r="1" spans="1:17" x14ac:dyDescent="0.25"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A2" s="16"/>
      <c r="B2" s="218" t="s">
        <v>0</v>
      </c>
      <c r="C2" s="220" t="s">
        <v>1</v>
      </c>
      <c r="D2" s="24" t="s">
        <v>31</v>
      </c>
      <c r="E2" s="222" t="s">
        <v>2</v>
      </c>
      <c r="F2" s="222"/>
      <c r="G2" s="219"/>
      <c r="H2" s="13" t="s">
        <v>24</v>
      </c>
      <c r="I2" s="223" t="s">
        <v>15</v>
      </c>
      <c r="J2" s="224"/>
      <c r="K2" s="224"/>
      <c r="L2" s="225"/>
      <c r="M2" s="224" t="s">
        <v>16</v>
      </c>
      <c r="N2" s="224"/>
      <c r="O2" s="224"/>
      <c r="P2" s="225"/>
    </row>
    <row r="3" spans="1:17" ht="15.75" x14ac:dyDescent="0.25">
      <c r="A3" s="16"/>
      <c r="B3" s="219"/>
      <c r="C3" s="221"/>
      <c r="D3" s="2" t="s">
        <v>30</v>
      </c>
      <c r="E3" s="17" t="s">
        <v>3</v>
      </c>
      <c r="F3" s="1" t="s">
        <v>4</v>
      </c>
      <c r="G3" s="17" t="s">
        <v>5</v>
      </c>
      <c r="H3" s="3" t="s">
        <v>6</v>
      </c>
      <c r="I3" s="4" t="s">
        <v>7</v>
      </c>
      <c r="J3" s="5" t="s">
        <v>8</v>
      </c>
      <c r="K3" s="5" t="s">
        <v>9</v>
      </c>
      <c r="L3" s="6" t="s">
        <v>10</v>
      </c>
      <c r="M3" s="5" t="s">
        <v>13</v>
      </c>
      <c r="N3" s="4" t="s">
        <v>11</v>
      </c>
      <c r="O3" s="5" t="s">
        <v>12</v>
      </c>
      <c r="P3" s="6" t="s">
        <v>14</v>
      </c>
    </row>
    <row r="4" spans="1:17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52.5" customHeight="1" x14ac:dyDescent="0.25">
      <c r="A5" s="16"/>
      <c r="B5" s="217"/>
      <c r="C5" s="74" t="s">
        <v>66</v>
      </c>
      <c r="D5" s="107" t="s">
        <v>67</v>
      </c>
      <c r="E5" s="140">
        <v>30.93</v>
      </c>
      <c r="F5" s="141">
        <v>22.89</v>
      </c>
      <c r="G5" s="142">
        <v>36</v>
      </c>
      <c r="H5" s="140">
        <v>310.66000000000003</v>
      </c>
      <c r="I5" s="107">
        <v>0.1</v>
      </c>
      <c r="J5" s="143">
        <v>0.82</v>
      </c>
      <c r="K5" s="143">
        <v>0.37</v>
      </c>
      <c r="L5" s="143">
        <v>0</v>
      </c>
      <c r="M5" s="143">
        <v>54.36</v>
      </c>
      <c r="N5" s="143">
        <v>251.55</v>
      </c>
      <c r="O5" s="143">
        <v>383.23</v>
      </c>
      <c r="P5" s="143">
        <v>0.93</v>
      </c>
    </row>
    <row r="6" spans="1:17" x14ac:dyDescent="0.25">
      <c r="A6" s="16"/>
      <c r="B6" s="217"/>
      <c r="C6" s="144" t="s">
        <v>44</v>
      </c>
      <c r="D6" s="145">
        <v>200</v>
      </c>
      <c r="E6" s="145">
        <v>0.53</v>
      </c>
      <c r="F6" s="146">
        <v>0</v>
      </c>
      <c r="G6" s="146">
        <v>9.4700000000000006</v>
      </c>
      <c r="H6" s="146">
        <v>40</v>
      </c>
      <c r="I6" s="146">
        <v>0</v>
      </c>
      <c r="J6" s="146">
        <v>0.27</v>
      </c>
      <c r="K6" s="146">
        <v>0</v>
      </c>
      <c r="L6" s="146">
        <v>0</v>
      </c>
      <c r="M6" s="147">
        <v>13.6</v>
      </c>
      <c r="N6" s="147">
        <v>11.73</v>
      </c>
      <c r="O6" s="147">
        <v>22.13</v>
      </c>
      <c r="P6" s="146">
        <v>2.13</v>
      </c>
      <c r="Q6" s="19"/>
    </row>
    <row r="7" spans="1:17" x14ac:dyDescent="0.25">
      <c r="A7" s="16"/>
      <c r="B7" s="217"/>
      <c r="C7" s="93"/>
      <c r="D7" s="50"/>
      <c r="E7" s="43">
        <f t="shared" ref="E7:P7" si="0">E5+E6</f>
        <v>31.46</v>
      </c>
      <c r="F7" s="152">
        <f t="shared" si="0"/>
        <v>22.89</v>
      </c>
      <c r="G7" s="152">
        <f t="shared" si="0"/>
        <v>45.47</v>
      </c>
      <c r="H7" s="152">
        <f t="shared" si="0"/>
        <v>350.66</v>
      </c>
      <c r="I7" s="152">
        <f t="shared" si="0"/>
        <v>0.1</v>
      </c>
      <c r="J7" s="152">
        <f t="shared" si="0"/>
        <v>1.0899999999999999</v>
      </c>
      <c r="K7" s="152">
        <f t="shared" si="0"/>
        <v>0.37</v>
      </c>
      <c r="L7" s="152">
        <f t="shared" si="0"/>
        <v>0</v>
      </c>
      <c r="M7" s="152">
        <f t="shared" si="0"/>
        <v>67.959999999999994</v>
      </c>
      <c r="N7" s="152">
        <f t="shared" si="0"/>
        <v>263.28000000000003</v>
      </c>
      <c r="O7" s="152">
        <f t="shared" si="0"/>
        <v>405.36</v>
      </c>
      <c r="P7" s="152">
        <f t="shared" si="0"/>
        <v>3.06</v>
      </c>
      <c r="Q7" s="19"/>
    </row>
    <row r="8" spans="1:17" x14ac:dyDescent="0.25">
      <c r="A8" s="16"/>
      <c r="B8" s="176" t="s">
        <v>26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9"/>
    </row>
    <row r="9" spans="1:17" ht="30" x14ac:dyDescent="0.25">
      <c r="A9" s="16"/>
      <c r="B9" s="199" t="s">
        <v>25</v>
      </c>
      <c r="C9" s="70" t="s">
        <v>47</v>
      </c>
      <c r="D9" s="71">
        <v>60</v>
      </c>
      <c r="E9" s="71">
        <v>0.46</v>
      </c>
      <c r="F9" s="71">
        <v>3.65</v>
      </c>
      <c r="G9" s="71">
        <v>1.43</v>
      </c>
      <c r="H9" s="71">
        <v>40.380000000000003</v>
      </c>
      <c r="I9" s="71">
        <v>0.02</v>
      </c>
      <c r="J9" s="71">
        <v>5.7</v>
      </c>
      <c r="K9" s="71">
        <v>0</v>
      </c>
      <c r="L9" s="71">
        <v>0</v>
      </c>
      <c r="M9" s="71">
        <v>7.98</v>
      </c>
      <c r="N9" s="71">
        <v>13.11</v>
      </c>
      <c r="O9" s="71">
        <v>24.01</v>
      </c>
      <c r="P9" s="71">
        <v>0.34</v>
      </c>
      <c r="Q9" s="19"/>
    </row>
    <row r="10" spans="1:17" ht="42.75" customHeight="1" x14ac:dyDescent="0.25">
      <c r="A10" s="16"/>
      <c r="B10" s="200"/>
      <c r="C10" s="106" t="s">
        <v>48</v>
      </c>
      <c r="D10" s="95">
        <v>200</v>
      </c>
      <c r="E10" s="95">
        <v>1.45</v>
      </c>
      <c r="F10" s="95">
        <v>3.93</v>
      </c>
      <c r="G10" s="95">
        <v>100.2</v>
      </c>
      <c r="H10" s="95">
        <v>82</v>
      </c>
      <c r="I10" s="95">
        <v>0.04</v>
      </c>
      <c r="J10" s="95">
        <v>8.23</v>
      </c>
      <c r="K10" s="95">
        <v>0</v>
      </c>
      <c r="L10" s="95">
        <v>0</v>
      </c>
      <c r="M10" s="95">
        <v>21</v>
      </c>
      <c r="N10" s="95">
        <v>35.5</v>
      </c>
      <c r="O10" s="95">
        <v>42.58</v>
      </c>
      <c r="P10" s="96">
        <v>0.95</v>
      </c>
      <c r="Q10" s="19"/>
    </row>
    <row r="11" spans="1:17" x14ac:dyDescent="0.25">
      <c r="B11" s="200"/>
      <c r="C11" s="49" t="s">
        <v>83</v>
      </c>
      <c r="D11" s="50">
        <v>200</v>
      </c>
      <c r="E11" s="50">
        <v>38.700000000000003</v>
      </c>
      <c r="F11" s="50">
        <v>41.2</v>
      </c>
      <c r="G11" s="50">
        <v>33.9</v>
      </c>
      <c r="H11" s="50">
        <v>661</v>
      </c>
      <c r="I11" s="50">
        <v>0.1</v>
      </c>
      <c r="J11" s="50">
        <v>2.7</v>
      </c>
      <c r="K11" s="50">
        <v>7.4</v>
      </c>
      <c r="L11" s="50">
        <v>0.9</v>
      </c>
      <c r="M11" s="53">
        <v>59.9</v>
      </c>
      <c r="N11" s="50">
        <v>41.9</v>
      </c>
      <c r="O11" s="50">
        <v>370.5</v>
      </c>
      <c r="P11" s="50">
        <v>3.6</v>
      </c>
      <c r="Q11" s="19"/>
    </row>
    <row r="12" spans="1:17" x14ac:dyDescent="0.25">
      <c r="B12" s="200"/>
      <c r="C12" s="50" t="s">
        <v>84</v>
      </c>
      <c r="D12" s="50">
        <v>200</v>
      </c>
      <c r="E12" s="50">
        <v>0.2</v>
      </c>
      <c r="F12" s="50">
        <v>0.08</v>
      </c>
      <c r="G12" s="50">
        <v>17.420000000000002</v>
      </c>
      <c r="H12" s="50">
        <v>69.44</v>
      </c>
      <c r="I12" s="50">
        <v>0.01</v>
      </c>
      <c r="J12" s="50">
        <v>40</v>
      </c>
      <c r="K12" s="50">
        <v>0</v>
      </c>
      <c r="L12" s="50">
        <v>0</v>
      </c>
      <c r="M12" s="50">
        <v>6.2</v>
      </c>
      <c r="N12" s="50">
        <v>7.52</v>
      </c>
      <c r="O12" s="50">
        <v>6.6</v>
      </c>
      <c r="P12" s="50">
        <v>0.3</v>
      </c>
      <c r="Q12" s="19"/>
    </row>
    <row r="13" spans="1:17" x14ac:dyDescent="0.25">
      <c r="B13" s="200"/>
      <c r="C13" s="50" t="s">
        <v>19</v>
      </c>
      <c r="D13" s="50">
        <v>30</v>
      </c>
      <c r="E13" s="50">
        <v>1.98</v>
      </c>
      <c r="F13" s="50">
        <v>0.36</v>
      </c>
      <c r="G13" s="50">
        <v>10.26</v>
      </c>
      <c r="H13" s="50">
        <v>49.62</v>
      </c>
      <c r="I13" s="50">
        <v>0.06</v>
      </c>
      <c r="J13" s="50">
        <v>0</v>
      </c>
      <c r="K13" s="50">
        <v>0</v>
      </c>
      <c r="L13" s="50">
        <v>0</v>
      </c>
      <c r="M13" s="50">
        <v>0</v>
      </c>
      <c r="N13" s="50">
        <v>10.5</v>
      </c>
      <c r="O13" s="50">
        <v>0</v>
      </c>
      <c r="P13" s="50">
        <v>1.17</v>
      </c>
      <c r="Q13" s="19"/>
    </row>
    <row r="14" spans="1:17" x14ac:dyDescent="0.25">
      <c r="B14" s="201"/>
      <c r="C14" s="50" t="s">
        <v>20</v>
      </c>
      <c r="D14" s="50">
        <v>30</v>
      </c>
      <c r="E14" s="50">
        <v>2.25</v>
      </c>
      <c r="F14" s="50">
        <v>0.87</v>
      </c>
      <c r="G14" s="50">
        <v>15.42</v>
      </c>
      <c r="H14" s="50">
        <v>78.599999999999994</v>
      </c>
      <c r="I14" s="50">
        <v>0.03</v>
      </c>
      <c r="J14" s="50">
        <v>0</v>
      </c>
      <c r="K14" s="50">
        <v>0</v>
      </c>
      <c r="L14" s="50">
        <v>0</v>
      </c>
      <c r="M14" s="50">
        <v>0</v>
      </c>
      <c r="N14" s="50">
        <v>5.7</v>
      </c>
      <c r="O14" s="50">
        <v>0</v>
      </c>
      <c r="P14" s="50">
        <v>0.36</v>
      </c>
      <c r="Q14" s="19"/>
    </row>
    <row r="15" spans="1:17" x14ac:dyDescent="0.25">
      <c r="B15" s="178"/>
      <c r="C15" s="8"/>
      <c r="D15" s="8"/>
      <c r="E15" s="40">
        <f>E9+E10+E11+E12+E13+E14</f>
        <v>45.04</v>
      </c>
      <c r="F15" s="40">
        <f t="shared" ref="F15:P15" si="1">F9+F10+F11+F12+F13+F14</f>
        <v>50.089999999999996</v>
      </c>
      <c r="G15" s="40">
        <f t="shared" si="1"/>
        <v>178.62999999999997</v>
      </c>
      <c r="H15" s="40">
        <f t="shared" si="1"/>
        <v>981.04</v>
      </c>
      <c r="I15" s="40">
        <f t="shared" si="1"/>
        <v>0.26</v>
      </c>
      <c r="J15" s="40">
        <f t="shared" si="1"/>
        <v>56.629999999999995</v>
      </c>
      <c r="K15" s="40">
        <f t="shared" si="1"/>
        <v>7.4</v>
      </c>
      <c r="L15" s="40">
        <f t="shared" si="1"/>
        <v>0.9</v>
      </c>
      <c r="M15" s="40">
        <f t="shared" si="1"/>
        <v>95.08</v>
      </c>
      <c r="N15" s="40">
        <f t="shared" si="1"/>
        <v>114.22999999999999</v>
      </c>
      <c r="O15" s="40">
        <f t="shared" si="1"/>
        <v>443.69000000000005</v>
      </c>
      <c r="P15" s="40">
        <f t="shared" si="1"/>
        <v>6.7200000000000006</v>
      </c>
      <c r="Q15" s="19"/>
    </row>
    <row r="16" spans="1:17" ht="18.75" x14ac:dyDescent="0.3">
      <c r="B16" s="179"/>
      <c r="C16" s="214" t="s">
        <v>51</v>
      </c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6"/>
      <c r="Q16" s="30"/>
    </row>
    <row r="17" spans="2:17" x14ac:dyDescent="0.25">
      <c r="B17" s="179"/>
      <c r="C17" s="13" t="s">
        <v>72</v>
      </c>
      <c r="D17" s="13">
        <v>100</v>
      </c>
      <c r="E17" s="13">
        <v>9.8000000000000007</v>
      </c>
      <c r="F17" s="13">
        <v>34.700000000000003</v>
      </c>
      <c r="G17" s="13">
        <v>50.4</v>
      </c>
      <c r="H17" s="44">
        <v>554</v>
      </c>
      <c r="I17" s="66">
        <v>0.51</v>
      </c>
      <c r="J17" s="8">
        <v>0</v>
      </c>
      <c r="K17" s="8">
        <v>0.24</v>
      </c>
      <c r="L17" s="8">
        <v>0</v>
      </c>
      <c r="M17" s="8">
        <v>1.7</v>
      </c>
      <c r="N17" s="8">
        <v>3.52</v>
      </c>
      <c r="O17" s="8">
        <v>0</v>
      </c>
      <c r="P17" s="8">
        <v>0.83</v>
      </c>
      <c r="Q17" s="30"/>
    </row>
    <row r="18" spans="2:17" x14ac:dyDescent="0.25">
      <c r="B18" s="179"/>
      <c r="C18" s="13" t="s">
        <v>80</v>
      </c>
      <c r="D18" s="13">
        <v>100</v>
      </c>
      <c r="E18" s="13">
        <v>0.9</v>
      </c>
      <c r="F18" s="13">
        <v>0.2</v>
      </c>
      <c r="G18" s="13">
        <v>8.1</v>
      </c>
      <c r="H18" s="44">
        <v>43</v>
      </c>
      <c r="I18" s="66">
        <v>0.27</v>
      </c>
      <c r="J18" s="13">
        <v>6.6</v>
      </c>
      <c r="K18" s="13">
        <v>0.09</v>
      </c>
      <c r="L18" s="13">
        <v>0</v>
      </c>
      <c r="M18" s="13">
        <v>0.33</v>
      </c>
      <c r="N18" s="8">
        <v>0.34</v>
      </c>
      <c r="O18" s="8">
        <v>0.15</v>
      </c>
      <c r="P18" s="8">
        <v>0.17</v>
      </c>
      <c r="Q18" s="30"/>
    </row>
    <row r="19" spans="2:17" x14ac:dyDescent="0.25">
      <c r="B19" s="179"/>
      <c r="C19" s="13"/>
      <c r="D19" s="13"/>
      <c r="E19" s="22">
        <f>E17+E18</f>
        <v>10.700000000000001</v>
      </c>
      <c r="F19" s="22">
        <f t="shared" ref="F19:P19" si="2">F17+F18</f>
        <v>34.900000000000006</v>
      </c>
      <c r="G19" s="22">
        <f t="shared" si="2"/>
        <v>58.5</v>
      </c>
      <c r="H19" s="22">
        <f t="shared" si="2"/>
        <v>597</v>
      </c>
      <c r="I19" s="22">
        <f t="shared" si="2"/>
        <v>0.78</v>
      </c>
      <c r="J19" s="22">
        <f t="shared" si="2"/>
        <v>6.6</v>
      </c>
      <c r="K19" s="22">
        <f t="shared" si="2"/>
        <v>0.32999999999999996</v>
      </c>
      <c r="L19" s="22">
        <f t="shared" si="2"/>
        <v>0</v>
      </c>
      <c r="M19" s="22">
        <f t="shared" si="2"/>
        <v>2.0299999999999998</v>
      </c>
      <c r="N19" s="22">
        <f t="shared" si="2"/>
        <v>3.86</v>
      </c>
      <c r="O19" s="22">
        <f t="shared" si="2"/>
        <v>0.15</v>
      </c>
      <c r="P19" s="22">
        <f t="shared" si="2"/>
        <v>1</v>
      </c>
    </row>
    <row r="20" spans="2:17" x14ac:dyDescent="0.25">
      <c r="B20" s="206"/>
      <c r="C20" s="22" t="s">
        <v>27</v>
      </c>
      <c r="D20" s="12"/>
      <c r="E20" s="22">
        <f>E7+E15+E19</f>
        <v>87.2</v>
      </c>
      <c r="F20" s="22">
        <f t="shared" ref="F20:P20" si="3">F7+F15+F19</f>
        <v>107.88</v>
      </c>
      <c r="G20" s="22">
        <f t="shared" si="3"/>
        <v>282.59999999999997</v>
      </c>
      <c r="H20" s="22">
        <f t="shared" si="3"/>
        <v>1928.7</v>
      </c>
      <c r="I20" s="22">
        <f t="shared" si="3"/>
        <v>1.1400000000000001</v>
      </c>
      <c r="J20" s="22">
        <f t="shared" si="3"/>
        <v>64.319999999999993</v>
      </c>
      <c r="K20" s="22">
        <f t="shared" si="3"/>
        <v>8.1</v>
      </c>
      <c r="L20" s="22">
        <f t="shared" si="3"/>
        <v>0.9</v>
      </c>
      <c r="M20" s="22">
        <f t="shared" si="3"/>
        <v>165.07</v>
      </c>
      <c r="N20" s="22">
        <f t="shared" si="3"/>
        <v>381.37</v>
      </c>
      <c r="O20" s="22">
        <f t="shared" si="3"/>
        <v>849.2</v>
      </c>
      <c r="P20" s="22">
        <f t="shared" si="3"/>
        <v>10.780000000000001</v>
      </c>
    </row>
  </sheetData>
  <mergeCells count="11">
    <mergeCell ref="B9:B14"/>
    <mergeCell ref="C16:P16"/>
    <mergeCell ref="B5:B7"/>
    <mergeCell ref="B8:P8"/>
    <mergeCell ref="B2:B3"/>
    <mergeCell ref="C2:C3"/>
    <mergeCell ref="E2:G2"/>
    <mergeCell ref="I2:L2"/>
    <mergeCell ref="M2:P2"/>
    <mergeCell ref="B4:P4"/>
    <mergeCell ref="B15:B2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workbookViewId="0">
      <selection activeCell="H15" sqref="H15"/>
    </sheetView>
  </sheetViews>
  <sheetFormatPr defaultRowHeight="15" x14ac:dyDescent="0.25"/>
  <cols>
    <col min="1" max="1" width="2" customWidth="1"/>
    <col min="2" max="2" width="6.5703125" customWidth="1"/>
    <col min="3" max="3" width="16.5703125" customWidth="1"/>
    <col min="4" max="5" width="6.85546875" customWidth="1"/>
    <col min="6" max="6" width="7.5703125" customWidth="1"/>
    <col min="7" max="7" width="7.140625" customWidth="1"/>
    <col min="8" max="8" width="10.85546875" customWidth="1"/>
    <col min="9" max="9" width="8.28515625" customWidth="1"/>
    <col min="10" max="10" width="7.85546875" customWidth="1"/>
    <col min="11" max="11" width="7.42578125" customWidth="1"/>
    <col min="12" max="12" width="6.85546875" customWidth="1"/>
    <col min="13" max="13" width="8" customWidth="1"/>
  </cols>
  <sheetData>
    <row r="2" spans="1:17" ht="30" x14ac:dyDescent="0.25">
      <c r="A2" s="16"/>
      <c r="B2" s="218" t="s">
        <v>0</v>
      </c>
      <c r="C2" s="220" t="s">
        <v>1</v>
      </c>
      <c r="D2" s="60" t="s">
        <v>31</v>
      </c>
      <c r="E2" s="226" t="s">
        <v>2</v>
      </c>
      <c r="F2" s="227"/>
      <c r="G2" s="228"/>
      <c r="H2" s="23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7" ht="15.75" x14ac:dyDescent="0.25">
      <c r="A3" s="16"/>
      <c r="B3" s="219"/>
      <c r="C3" s="221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25" t="s">
        <v>13</v>
      </c>
      <c r="N3" s="4" t="s">
        <v>11</v>
      </c>
      <c r="O3" s="25" t="s">
        <v>12</v>
      </c>
      <c r="P3" s="26" t="s">
        <v>14</v>
      </c>
    </row>
    <row r="4" spans="1:17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7" ht="28.5" customHeight="1" x14ac:dyDescent="0.25">
      <c r="A5" s="16"/>
      <c r="B5" s="194"/>
      <c r="C5" s="23" t="s">
        <v>81</v>
      </c>
      <c r="D5" s="46" t="s">
        <v>82</v>
      </c>
      <c r="E5" s="45">
        <v>9.06</v>
      </c>
      <c r="F5" s="45">
        <v>8.11</v>
      </c>
      <c r="G5" s="45">
        <v>55.77</v>
      </c>
      <c r="H5" s="45">
        <v>332</v>
      </c>
      <c r="I5" s="45">
        <v>0.18</v>
      </c>
      <c r="J5" s="45">
        <v>0.56000000000000005</v>
      </c>
      <c r="K5" s="45">
        <v>21</v>
      </c>
      <c r="L5" s="45">
        <v>0</v>
      </c>
      <c r="M5" s="45">
        <v>39.299999999999997</v>
      </c>
      <c r="N5" s="45">
        <v>101.3</v>
      </c>
      <c r="O5" s="45">
        <v>142.5</v>
      </c>
      <c r="P5" s="45">
        <v>1.6</v>
      </c>
    </row>
    <row r="6" spans="1:17" ht="24.75" customHeight="1" x14ac:dyDescent="0.25">
      <c r="A6" s="16"/>
      <c r="B6" s="195"/>
      <c r="C6" s="83" t="s">
        <v>74</v>
      </c>
      <c r="D6" s="84">
        <v>200</v>
      </c>
      <c r="E6" s="84">
        <v>9.02</v>
      </c>
      <c r="F6" s="84">
        <v>2.2799999999999998</v>
      </c>
      <c r="G6" s="84">
        <v>15.42</v>
      </c>
      <c r="H6" s="84">
        <v>114.68</v>
      </c>
      <c r="I6" s="84">
        <v>0.02</v>
      </c>
      <c r="J6" s="84">
        <v>7.34</v>
      </c>
      <c r="K6" s="84">
        <v>0.02</v>
      </c>
      <c r="L6" s="84">
        <v>0.02</v>
      </c>
      <c r="M6" s="84">
        <v>198.16</v>
      </c>
      <c r="N6" s="84">
        <v>225.1</v>
      </c>
      <c r="O6" s="84">
        <v>371.08</v>
      </c>
      <c r="P6" s="84">
        <v>36.840000000000003</v>
      </c>
      <c r="Q6" s="19"/>
    </row>
    <row r="7" spans="1:17" x14ac:dyDescent="0.25">
      <c r="A7" s="16"/>
      <c r="B7" s="195"/>
      <c r="C7" s="20"/>
      <c r="D7" s="21"/>
      <c r="E7" s="21">
        <f>E5+E6</f>
        <v>18.079999999999998</v>
      </c>
      <c r="F7" s="21">
        <f t="shared" ref="F7:P7" si="0">F5+F6</f>
        <v>10.389999999999999</v>
      </c>
      <c r="G7" s="21">
        <f t="shared" si="0"/>
        <v>71.19</v>
      </c>
      <c r="H7" s="21">
        <f>H5+H6</f>
        <v>446.68</v>
      </c>
      <c r="I7" s="21">
        <f t="shared" si="0"/>
        <v>0.19999999999999998</v>
      </c>
      <c r="J7" s="21">
        <f t="shared" si="0"/>
        <v>7.9</v>
      </c>
      <c r="K7" s="21">
        <f t="shared" si="0"/>
        <v>21.02</v>
      </c>
      <c r="L7" s="21">
        <f t="shared" si="0"/>
        <v>0.02</v>
      </c>
      <c r="M7" s="21">
        <f t="shared" si="0"/>
        <v>237.45999999999998</v>
      </c>
      <c r="N7" s="21">
        <f t="shared" si="0"/>
        <v>326.39999999999998</v>
      </c>
      <c r="O7" s="21">
        <f t="shared" si="0"/>
        <v>513.57999999999993</v>
      </c>
      <c r="P7" s="21">
        <f t="shared" si="0"/>
        <v>38.440000000000005</v>
      </c>
      <c r="Q7" s="19"/>
    </row>
    <row r="8" spans="1:17" x14ac:dyDescent="0.25">
      <c r="A8" s="16"/>
      <c r="B8" s="197" t="s">
        <v>26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"/>
    </row>
    <row r="9" spans="1:17" ht="25.5" x14ac:dyDescent="0.25">
      <c r="A9" s="16"/>
      <c r="B9" s="199" t="s">
        <v>29</v>
      </c>
      <c r="C9" s="157" t="s">
        <v>104</v>
      </c>
      <c r="D9" s="10">
        <v>80</v>
      </c>
      <c r="E9" s="10">
        <v>1.08</v>
      </c>
      <c r="F9" s="10">
        <v>0.18</v>
      </c>
      <c r="G9" s="10">
        <v>8.6199999999999992</v>
      </c>
      <c r="H9" s="10">
        <v>40.4</v>
      </c>
      <c r="I9" s="10">
        <v>0.05</v>
      </c>
      <c r="J9" s="10">
        <v>6.25</v>
      </c>
      <c r="K9" s="10">
        <v>0</v>
      </c>
      <c r="L9" s="10">
        <v>0</v>
      </c>
      <c r="M9" s="10">
        <v>30.75</v>
      </c>
      <c r="N9" s="10">
        <v>24.28</v>
      </c>
      <c r="O9" s="10">
        <v>44</v>
      </c>
      <c r="P9" s="10">
        <v>1.08</v>
      </c>
      <c r="Q9" s="19"/>
    </row>
    <row r="10" spans="1:17" ht="15" customHeight="1" x14ac:dyDescent="0.25">
      <c r="A10" s="16"/>
      <c r="B10" s="200"/>
      <c r="C10" s="23" t="s">
        <v>86</v>
      </c>
      <c r="D10" s="7">
        <v>200</v>
      </c>
      <c r="E10" s="7">
        <v>6.89</v>
      </c>
      <c r="F10" s="7">
        <v>6.72</v>
      </c>
      <c r="G10" s="7">
        <v>11.47</v>
      </c>
      <c r="H10" s="7" t="s">
        <v>111</v>
      </c>
      <c r="I10" s="7">
        <v>0.08</v>
      </c>
      <c r="J10" s="7">
        <v>7.29</v>
      </c>
      <c r="K10" s="7">
        <v>12</v>
      </c>
      <c r="L10" s="7">
        <v>0</v>
      </c>
      <c r="M10" s="7">
        <v>37.880000000000003</v>
      </c>
      <c r="N10" s="7">
        <v>36.24</v>
      </c>
      <c r="O10" s="7">
        <v>141.22</v>
      </c>
      <c r="P10" s="18">
        <v>1.01</v>
      </c>
      <c r="Q10" s="19"/>
    </row>
    <row r="11" spans="1:17" ht="60" x14ac:dyDescent="0.25">
      <c r="A11" s="16"/>
      <c r="B11" s="200"/>
      <c r="C11" s="23" t="s">
        <v>87</v>
      </c>
      <c r="D11" s="45">
        <v>150</v>
      </c>
      <c r="E11" s="45">
        <v>2.86</v>
      </c>
      <c r="F11" s="45">
        <v>4.32</v>
      </c>
      <c r="G11" s="45">
        <v>23.01</v>
      </c>
      <c r="H11" s="45">
        <v>142.35</v>
      </c>
      <c r="I11" s="45">
        <v>0.15</v>
      </c>
      <c r="J11" s="45">
        <v>21</v>
      </c>
      <c r="K11" s="45">
        <v>21</v>
      </c>
      <c r="L11" s="45">
        <v>0</v>
      </c>
      <c r="M11" s="57">
        <v>29.33</v>
      </c>
      <c r="N11" s="45">
        <v>14.64</v>
      </c>
      <c r="O11" s="45">
        <v>79.73</v>
      </c>
      <c r="P11" s="98">
        <v>1.1599999999999999</v>
      </c>
      <c r="Q11" s="19"/>
    </row>
    <row r="12" spans="1:17" ht="18.75" customHeight="1" x14ac:dyDescent="0.25">
      <c r="A12" s="16"/>
      <c r="B12" s="200"/>
      <c r="C12" s="32" t="s">
        <v>101</v>
      </c>
      <c r="D12" s="28">
        <v>80</v>
      </c>
      <c r="E12" s="7">
        <v>8.32</v>
      </c>
      <c r="F12" s="7">
        <v>16</v>
      </c>
      <c r="G12" s="7">
        <v>16.96</v>
      </c>
      <c r="H12" s="7">
        <v>179.2</v>
      </c>
      <c r="I12" s="7">
        <v>0.03</v>
      </c>
      <c r="J12" s="7">
        <v>0</v>
      </c>
      <c r="K12" s="7">
        <v>0</v>
      </c>
      <c r="L12" s="7">
        <v>0</v>
      </c>
      <c r="M12" s="31">
        <v>16</v>
      </c>
      <c r="N12" s="7">
        <v>19.2</v>
      </c>
      <c r="O12" s="7">
        <v>127.2</v>
      </c>
      <c r="P12" s="18">
        <v>1.44</v>
      </c>
      <c r="Q12" s="19"/>
    </row>
    <row r="13" spans="1:17" x14ac:dyDescent="0.25">
      <c r="B13" s="200"/>
      <c r="C13" s="13" t="s">
        <v>89</v>
      </c>
      <c r="D13" s="7">
        <v>200</v>
      </c>
      <c r="E13" s="7">
        <v>1.3</v>
      </c>
      <c r="F13" s="7">
        <v>0</v>
      </c>
      <c r="G13" s="7">
        <v>26.07</v>
      </c>
      <c r="H13" s="7">
        <v>104.1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9"/>
    </row>
    <row r="14" spans="1:17" x14ac:dyDescent="0.25">
      <c r="B14" s="200"/>
      <c r="C14" s="8" t="s">
        <v>19</v>
      </c>
      <c r="D14" s="7">
        <v>30</v>
      </c>
      <c r="E14" s="7">
        <v>1.98</v>
      </c>
      <c r="F14" s="7">
        <v>0.36</v>
      </c>
      <c r="G14" s="7">
        <v>10.26</v>
      </c>
      <c r="H14" s="7">
        <v>49.62</v>
      </c>
      <c r="I14" s="7">
        <v>0.06</v>
      </c>
      <c r="J14" s="7">
        <v>0</v>
      </c>
      <c r="K14" s="7">
        <v>0</v>
      </c>
      <c r="L14" s="7">
        <v>0</v>
      </c>
      <c r="M14" s="7">
        <v>0</v>
      </c>
      <c r="N14" s="7">
        <v>10.5</v>
      </c>
      <c r="O14" s="7">
        <v>0</v>
      </c>
      <c r="P14" s="18">
        <v>1.17</v>
      </c>
      <c r="Q14" s="19"/>
    </row>
    <row r="15" spans="1:17" x14ac:dyDescent="0.25">
      <c r="B15" s="200"/>
      <c r="C15" s="8" t="s">
        <v>20</v>
      </c>
      <c r="D15" s="8">
        <v>30</v>
      </c>
      <c r="E15" s="7">
        <v>2.2999999999999998</v>
      </c>
      <c r="F15" s="7">
        <v>0.2</v>
      </c>
      <c r="G15" s="7">
        <v>15.1</v>
      </c>
      <c r="H15" s="8">
        <v>71</v>
      </c>
      <c r="I15" s="7">
        <v>0</v>
      </c>
      <c r="J15" s="7">
        <v>0</v>
      </c>
      <c r="K15" s="7">
        <v>0</v>
      </c>
      <c r="L15" s="7">
        <v>0.6</v>
      </c>
      <c r="M15" s="7">
        <v>9.9</v>
      </c>
      <c r="N15" s="7">
        <v>6.9</v>
      </c>
      <c r="O15" s="7">
        <v>25.2</v>
      </c>
      <c r="P15" s="18">
        <v>0.6</v>
      </c>
      <c r="Q15" s="19"/>
    </row>
    <row r="16" spans="1:17" x14ac:dyDescent="0.25">
      <c r="B16" s="201"/>
      <c r="C16" s="8"/>
      <c r="D16" s="8"/>
      <c r="E16" s="40">
        <f>Лист9!E10+E10+E11+E12+E13+E14+E15</f>
        <v>24.27</v>
      </c>
      <c r="F16" s="40">
        <f>Лист9!F10+F10+F11+F12+F13+F14+F15</f>
        <v>30.689999999999998</v>
      </c>
      <c r="G16" s="40">
        <f>Лист9!G10+G10+G11+G12+G13+G14+G15</f>
        <v>107.32000000000001</v>
      </c>
      <c r="H16" s="40" t="e">
        <f>Лист9!H10+H10+H11+H12+H13+H14+H15</f>
        <v>#VALUE!</v>
      </c>
      <c r="I16" s="40">
        <f>Лист9!I10+I10+I11+I12+I13+I14+I15</f>
        <v>0.32</v>
      </c>
      <c r="J16" s="40">
        <f>Лист9!J10+J10+J11+J12+J13+J14+J15</f>
        <v>28.29</v>
      </c>
      <c r="K16" s="40">
        <f>Лист9!K10+K10+K11+K12+K13+K14+K15</f>
        <v>33</v>
      </c>
      <c r="L16" s="40">
        <f>Лист9!L10+L10+L11+L12+L13+L14+L15</f>
        <v>0.6</v>
      </c>
      <c r="M16" s="40">
        <f>Лист9!M10+M10+M11+M12+M13+M14+M15</f>
        <v>93.110000000000014</v>
      </c>
      <c r="N16" s="40">
        <f>Лист9!N10+N10+N11+N12+N13+N14+N15</f>
        <v>87.48</v>
      </c>
      <c r="O16" s="40">
        <f>Лист9!O10+O10+O11+O12+O13+O14+O15</f>
        <v>373.34999999999997</v>
      </c>
      <c r="P16" s="40">
        <f>Лист9!P10+P10+P11+P12+P13+P14+P15</f>
        <v>5.379999999999999</v>
      </c>
      <c r="Q16" s="19"/>
    </row>
    <row r="17" spans="2:17" ht="18.75" x14ac:dyDescent="0.3">
      <c r="B17" s="178"/>
      <c r="C17" s="214" t="s">
        <v>51</v>
      </c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8"/>
      <c r="Q17" s="30"/>
    </row>
    <row r="18" spans="2:17" ht="60" x14ac:dyDescent="0.25">
      <c r="B18" s="179"/>
      <c r="C18" s="72" t="s">
        <v>53</v>
      </c>
      <c r="D18" s="66">
        <v>100</v>
      </c>
      <c r="E18" s="66">
        <v>6.2</v>
      </c>
      <c r="F18" s="66">
        <v>13.6</v>
      </c>
      <c r="G18" s="66">
        <v>34.4</v>
      </c>
      <c r="H18" s="66">
        <v>276.2</v>
      </c>
      <c r="I18" s="47">
        <v>0.2</v>
      </c>
      <c r="J18" s="47">
        <v>0.01</v>
      </c>
      <c r="K18" s="47">
        <v>0.11</v>
      </c>
      <c r="L18" s="47">
        <v>0</v>
      </c>
      <c r="M18" s="47">
        <v>0.27</v>
      </c>
      <c r="N18" s="47">
        <v>0.41</v>
      </c>
      <c r="O18" s="47">
        <v>0</v>
      </c>
      <c r="P18" s="47">
        <v>0.61</v>
      </c>
      <c r="Q18" s="30"/>
    </row>
    <row r="19" spans="2:17" x14ac:dyDescent="0.25">
      <c r="B19" s="179"/>
      <c r="C19" s="13" t="s">
        <v>52</v>
      </c>
      <c r="D19" s="13">
        <v>100</v>
      </c>
      <c r="E19" s="13">
        <v>0.4</v>
      </c>
      <c r="F19" s="13">
        <v>0.4</v>
      </c>
      <c r="G19" s="13">
        <v>9.8000000000000007</v>
      </c>
      <c r="H19" s="66">
        <v>47</v>
      </c>
      <c r="I19" s="8">
        <v>0.02</v>
      </c>
      <c r="J19" s="8">
        <v>0.11</v>
      </c>
      <c r="K19" s="8">
        <v>0.06</v>
      </c>
      <c r="L19" s="8">
        <v>0.13</v>
      </c>
      <c r="M19" s="8">
        <v>0.23</v>
      </c>
      <c r="N19" s="8">
        <v>0.16</v>
      </c>
      <c r="O19" s="8">
        <v>0.02</v>
      </c>
      <c r="P19" s="8">
        <v>0.12</v>
      </c>
      <c r="Q19" s="30"/>
    </row>
    <row r="20" spans="2:17" x14ac:dyDescent="0.25">
      <c r="B20" s="206"/>
      <c r="C20" s="13"/>
      <c r="D20" s="13"/>
      <c r="E20" s="13">
        <f>E18+E19</f>
        <v>6.6000000000000005</v>
      </c>
      <c r="F20" s="13">
        <f t="shared" ref="F20:P20" si="1">F18+F19</f>
        <v>14</v>
      </c>
      <c r="G20" s="13">
        <f t="shared" si="1"/>
        <v>44.2</v>
      </c>
      <c r="H20" s="13">
        <f t="shared" si="1"/>
        <v>323.2</v>
      </c>
      <c r="I20" s="13">
        <f t="shared" si="1"/>
        <v>0.22</v>
      </c>
      <c r="J20" s="13">
        <f t="shared" si="1"/>
        <v>0.12</v>
      </c>
      <c r="K20" s="13">
        <f t="shared" si="1"/>
        <v>0.16999999999999998</v>
      </c>
      <c r="L20" s="13">
        <f t="shared" si="1"/>
        <v>0.13</v>
      </c>
      <c r="M20" s="13">
        <f t="shared" si="1"/>
        <v>0.5</v>
      </c>
      <c r="N20" s="13">
        <f t="shared" si="1"/>
        <v>0.56999999999999995</v>
      </c>
      <c r="O20" s="13">
        <f t="shared" si="1"/>
        <v>0.02</v>
      </c>
      <c r="P20" s="13">
        <f t="shared" si="1"/>
        <v>0.73</v>
      </c>
    </row>
    <row r="21" spans="2:17" x14ac:dyDescent="0.25">
      <c r="B21" s="11"/>
      <c r="C21" s="22" t="s">
        <v>27</v>
      </c>
      <c r="D21" s="12"/>
      <c r="E21" s="22">
        <f t="shared" ref="E21:P21" si="2">E7+E16+E20</f>
        <v>48.949999999999996</v>
      </c>
      <c r="F21" s="22">
        <f t="shared" si="2"/>
        <v>55.08</v>
      </c>
      <c r="G21" s="22">
        <f t="shared" si="2"/>
        <v>222.70999999999998</v>
      </c>
      <c r="H21" s="22" t="e">
        <f t="shared" si="2"/>
        <v>#VALUE!</v>
      </c>
      <c r="I21" s="22">
        <f t="shared" si="2"/>
        <v>0.74</v>
      </c>
      <c r="J21" s="22">
        <f t="shared" si="2"/>
        <v>36.309999999999995</v>
      </c>
      <c r="K21" s="22">
        <f t="shared" si="2"/>
        <v>54.19</v>
      </c>
      <c r="L21" s="22">
        <f t="shared" si="2"/>
        <v>0.75</v>
      </c>
      <c r="M21" s="22">
        <f t="shared" si="2"/>
        <v>331.07</v>
      </c>
      <c r="N21" s="22">
        <f t="shared" si="2"/>
        <v>414.45</v>
      </c>
      <c r="O21" s="22">
        <f t="shared" si="2"/>
        <v>886.94999999999982</v>
      </c>
      <c r="P21" s="22">
        <f t="shared" si="2"/>
        <v>44.550000000000004</v>
      </c>
    </row>
    <row r="24" spans="2:17" x14ac:dyDescent="0.25"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7" x14ac:dyDescent="0.25">
      <c r="C25" s="33"/>
      <c r="D25" s="34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2:17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mergeCells count="11">
    <mergeCell ref="B4:P4"/>
    <mergeCell ref="B2:B3"/>
    <mergeCell ref="C2:C3"/>
    <mergeCell ref="E2:G2"/>
    <mergeCell ref="I2:L2"/>
    <mergeCell ref="M2:P2"/>
    <mergeCell ref="C17:P17"/>
    <mergeCell ref="B9:B16"/>
    <mergeCell ref="B5:B7"/>
    <mergeCell ref="B8:P8"/>
    <mergeCell ref="B17:B2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F31" sqref="F31"/>
    </sheetView>
  </sheetViews>
  <sheetFormatPr defaultRowHeight="15" x14ac:dyDescent="0.25"/>
  <cols>
    <col min="1" max="1" width="2.28515625" customWidth="1"/>
    <col min="2" max="2" width="6.140625" customWidth="1"/>
    <col min="3" max="3" width="20.5703125" customWidth="1"/>
    <col min="4" max="4" width="8.5703125" customWidth="1"/>
    <col min="8" max="8" width="8.28515625" customWidth="1"/>
    <col min="9" max="9" width="7" customWidth="1"/>
    <col min="10" max="10" width="5.7109375" customWidth="1"/>
    <col min="11" max="11" width="7.7109375" customWidth="1"/>
    <col min="12" max="12" width="6" customWidth="1"/>
    <col min="13" max="13" width="6.5703125" customWidth="1"/>
    <col min="14" max="14" width="7.7109375" customWidth="1"/>
    <col min="15" max="15" width="7.85546875" customWidth="1"/>
    <col min="16" max="16" width="7.140625" customWidth="1"/>
  </cols>
  <sheetData>
    <row r="2" spans="1:18" ht="24.75" x14ac:dyDescent="0.25">
      <c r="A2" s="16"/>
      <c r="B2" s="218" t="s">
        <v>0</v>
      </c>
      <c r="C2" s="233" t="s">
        <v>1</v>
      </c>
      <c r="D2" s="54" t="s">
        <v>31</v>
      </c>
      <c r="E2" s="226" t="s">
        <v>2</v>
      </c>
      <c r="F2" s="227"/>
      <c r="G2" s="228"/>
      <c r="H2" s="8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8" ht="15.75" x14ac:dyDescent="0.25">
      <c r="A3" s="16"/>
      <c r="B3" s="219"/>
      <c r="C3" s="234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6" t="s">
        <v>13</v>
      </c>
      <c r="N3" s="4" t="s">
        <v>11</v>
      </c>
      <c r="O3" s="25" t="s">
        <v>12</v>
      </c>
      <c r="P3" s="26" t="s">
        <v>14</v>
      </c>
    </row>
    <row r="4" spans="1:18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8" ht="54" customHeight="1" x14ac:dyDescent="0.25">
      <c r="A5" s="16"/>
      <c r="B5" s="195"/>
      <c r="C5" s="77" t="s">
        <v>91</v>
      </c>
      <c r="D5" s="57">
        <v>200</v>
      </c>
      <c r="E5" s="68">
        <v>8.31</v>
      </c>
      <c r="F5" s="68">
        <v>13.12</v>
      </c>
      <c r="G5" s="68">
        <v>47.61</v>
      </c>
      <c r="H5" s="68">
        <v>342</v>
      </c>
      <c r="I5" s="68">
        <v>0.18</v>
      </c>
      <c r="J5" s="68">
        <v>0.96</v>
      </c>
      <c r="K5" s="68">
        <v>54.8</v>
      </c>
      <c r="L5" s="68">
        <v>0.4</v>
      </c>
      <c r="M5" s="68">
        <v>149.91999999999999</v>
      </c>
      <c r="N5" s="68">
        <v>70.819999999999993</v>
      </c>
      <c r="O5" s="68">
        <v>234.98</v>
      </c>
      <c r="P5" s="68">
        <v>1.76</v>
      </c>
    </row>
    <row r="6" spans="1:18" ht="15.75" customHeight="1" x14ac:dyDescent="0.25">
      <c r="A6" s="16"/>
      <c r="B6" s="195"/>
      <c r="C6" s="80" t="s">
        <v>45</v>
      </c>
      <c r="D6" s="81">
        <v>30</v>
      </c>
      <c r="E6" s="82">
        <v>2.2999999999999998</v>
      </c>
      <c r="F6" s="82">
        <v>0.2</v>
      </c>
      <c r="G6" s="82">
        <v>15.1</v>
      </c>
      <c r="H6" s="82">
        <v>71</v>
      </c>
      <c r="I6" s="82">
        <v>0</v>
      </c>
      <c r="J6" s="82">
        <v>0</v>
      </c>
      <c r="K6" s="82">
        <v>0</v>
      </c>
      <c r="L6" s="82">
        <v>0.6</v>
      </c>
      <c r="M6" s="82">
        <v>9.9</v>
      </c>
      <c r="N6" s="82">
        <v>6.9</v>
      </c>
      <c r="O6" s="82">
        <v>25.2</v>
      </c>
      <c r="P6" s="82">
        <v>0.6</v>
      </c>
    </row>
    <row r="7" spans="1:18" ht="15.75" x14ac:dyDescent="0.25">
      <c r="A7" s="16"/>
      <c r="B7" s="195"/>
      <c r="C7" s="80" t="s">
        <v>44</v>
      </c>
      <c r="D7" s="57">
        <v>200</v>
      </c>
      <c r="E7" s="57">
        <v>0.53</v>
      </c>
      <c r="F7" s="68">
        <v>0</v>
      </c>
      <c r="G7" s="68">
        <v>9.4700000000000006</v>
      </c>
      <c r="H7" s="68">
        <v>40</v>
      </c>
      <c r="I7" s="68">
        <v>0</v>
      </c>
      <c r="J7" s="68">
        <v>0.27</v>
      </c>
      <c r="K7" s="68">
        <v>0</v>
      </c>
      <c r="L7" s="68">
        <v>0</v>
      </c>
      <c r="M7" s="101">
        <v>13.6</v>
      </c>
      <c r="N7" s="101">
        <v>11.73</v>
      </c>
      <c r="O7" s="101">
        <v>22.13</v>
      </c>
      <c r="P7" s="68">
        <v>2.13</v>
      </c>
      <c r="Q7" s="105"/>
      <c r="R7" s="30"/>
    </row>
    <row r="8" spans="1:18" x14ac:dyDescent="0.25">
      <c r="A8" s="16"/>
      <c r="B8" s="195"/>
      <c r="C8" s="51"/>
      <c r="D8" s="52"/>
      <c r="E8" s="173">
        <f>E6+E7+E5</f>
        <v>11.14</v>
      </c>
      <c r="F8" s="173">
        <f t="shared" ref="F8:P8" si="0">F6+F7+F5</f>
        <v>13.319999999999999</v>
      </c>
      <c r="G8" s="173">
        <f t="shared" si="0"/>
        <v>72.180000000000007</v>
      </c>
      <c r="H8" s="173">
        <f t="shared" si="0"/>
        <v>453</v>
      </c>
      <c r="I8" s="173">
        <f t="shared" si="0"/>
        <v>0.18</v>
      </c>
      <c r="J8" s="173">
        <f t="shared" si="0"/>
        <v>1.23</v>
      </c>
      <c r="K8" s="173">
        <f t="shared" si="0"/>
        <v>54.8</v>
      </c>
      <c r="L8" s="173">
        <f t="shared" si="0"/>
        <v>1</v>
      </c>
      <c r="M8" s="173">
        <f t="shared" si="0"/>
        <v>173.42</v>
      </c>
      <c r="N8" s="173">
        <f t="shared" si="0"/>
        <v>89.449999999999989</v>
      </c>
      <c r="O8" s="173">
        <f t="shared" si="0"/>
        <v>282.31</v>
      </c>
      <c r="P8" s="173">
        <f t="shared" si="0"/>
        <v>4.49</v>
      </c>
    </row>
    <row r="9" spans="1:18" x14ac:dyDescent="0.25">
      <c r="A9" s="16"/>
      <c r="B9" s="196" t="s">
        <v>26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</row>
    <row r="10" spans="1:18" ht="33.75" customHeight="1" x14ac:dyDescent="0.25">
      <c r="A10" s="16"/>
      <c r="B10" s="199" t="s">
        <v>34</v>
      </c>
      <c r="C10" s="162" t="s">
        <v>76</v>
      </c>
      <c r="D10" s="86" t="s">
        <v>88</v>
      </c>
      <c r="E10" s="87">
        <v>0.85</v>
      </c>
      <c r="F10" s="87">
        <v>3.05</v>
      </c>
      <c r="G10" s="87">
        <v>5.41</v>
      </c>
      <c r="H10" s="87">
        <v>52.44</v>
      </c>
      <c r="I10" s="87">
        <v>0.02</v>
      </c>
      <c r="J10" s="87">
        <v>19.47</v>
      </c>
      <c r="K10" s="87">
        <v>0</v>
      </c>
      <c r="L10" s="87">
        <v>0</v>
      </c>
      <c r="M10" s="87">
        <v>9.1</v>
      </c>
      <c r="N10" s="87">
        <v>22.42</v>
      </c>
      <c r="O10" s="87">
        <v>16.57</v>
      </c>
      <c r="P10" s="87">
        <v>0.31</v>
      </c>
      <c r="Q10" s="109"/>
      <c r="R10" s="30"/>
    </row>
    <row r="11" spans="1:18" ht="42.75" customHeight="1" x14ac:dyDescent="0.25">
      <c r="A11" s="16"/>
      <c r="B11" s="200"/>
      <c r="C11" s="94" t="s">
        <v>92</v>
      </c>
      <c r="D11" s="45">
        <v>200</v>
      </c>
      <c r="E11" s="45">
        <v>8.61</v>
      </c>
      <c r="F11" s="45">
        <v>8.4</v>
      </c>
      <c r="G11" s="45">
        <v>14.34</v>
      </c>
      <c r="H11" s="45">
        <v>167.25</v>
      </c>
      <c r="I11" s="45">
        <v>0.1</v>
      </c>
      <c r="J11" s="45">
        <v>9.11</v>
      </c>
      <c r="K11" s="45">
        <v>15</v>
      </c>
      <c r="L11" s="45">
        <v>0</v>
      </c>
      <c r="M11" s="45">
        <v>47.35</v>
      </c>
      <c r="N11" s="45">
        <v>45.3</v>
      </c>
      <c r="O11" s="45">
        <v>176.53</v>
      </c>
      <c r="P11" s="47">
        <v>1.26</v>
      </c>
      <c r="Q11" s="19"/>
    </row>
    <row r="12" spans="1:18" ht="30" x14ac:dyDescent="0.25">
      <c r="A12" s="16"/>
      <c r="B12" s="200"/>
      <c r="C12" s="70" t="s">
        <v>94</v>
      </c>
      <c r="D12" s="45">
        <v>120</v>
      </c>
      <c r="E12" s="45">
        <v>9.048</v>
      </c>
      <c r="F12" s="45">
        <v>7.49</v>
      </c>
      <c r="G12" s="45">
        <v>1.512</v>
      </c>
      <c r="H12" s="45">
        <v>188.33</v>
      </c>
      <c r="I12" s="45">
        <v>0.15</v>
      </c>
      <c r="J12" s="45">
        <v>23.6</v>
      </c>
      <c r="K12" s="45">
        <v>36</v>
      </c>
      <c r="L12" s="45">
        <v>0</v>
      </c>
      <c r="M12" s="45">
        <v>38.1</v>
      </c>
      <c r="N12" s="45">
        <v>52.4</v>
      </c>
      <c r="O12" s="45">
        <v>116.3</v>
      </c>
      <c r="P12" s="47">
        <v>1.28</v>
      </c>
      <c r="Q12" s="30"/>
    </row>
    <row r="13" spans="1:18" x14ac:dyDescent="0.25">
      <c r="A13" s="16"/>
      <c r="B13" s="200"/>
      <c r="C13" s="50" t="s">
        <v>93</v>
      </c>
      <c r="D13" s="41">
        <v>150</v>
      </c>
      <c r="E13" s="41">
        <v>4.8600000000000003</v>
      </c>
      <c r="F13" s="41">
        <v>7.16</v>
      </c>
      <c r="G13" s="41">
        <v>48.92</v>
      </c>
      <c r="H13" s="41">
        <v>279.60000000000002</v>
      </c>
      <c r="I13" s="41">
        <v>0.1</v>
      </c>
      <c r="J13" s="41">
        <v>2.7</v>
      </c>
      <c r="K13" s="41">
        <v>347.4</v>
      </c>
      <c r="L13" s="41">
        <v>0.9</v>
      </c>
      <c r="M13" s="53">
        <v>59.9</v>
      </c>
      <c r="N13" s="41">
        <v>41.9</v>
      </c>
      <c r="O13" s="41">
        <v>370.5</v>
      </c>
      <c r="P13" s="50">
        <v>3.6</v>
      </c>
      <c r="R13" s="30"/>
    </row>
    <row r="14" spans="1:18" x14ac:dyDescent="0.25">
      <c r="A14" s="16"/>
      <c r="B14" s="200"/>
      <c r="C14" s="44" t="s">
        <v>71</v>
      </c>
      <c r="D14" s="41">
        <v>200</v>
      </c>
      <c r="E14" s="41">
        <v>0.2</v>
      </c>
      <c r="F14" s="41">
        <v>0.2</v>
      </c>
      <c r="G14" s="41">
        <v>22.3</v>
      </c>
      <c r="H14" s="41">
        <v>110</v>
      </c>
      <c r="I14" s="41">
        <v>0.02</v>
      </c>
      <c r="J14" s="41">
        <v>0</v>
      </c>
      <c r="K14" s="41">
        <v>0</v>
      </c>
      <c r="L14" s="41">
        <v>0</v>
      </c>
      <c r="M14" s="41">
        <v>0</v>
      </c>
      <c r="N14" s="41">
        <v>12</v>
      </c>
      <c r="O14" s="41">
        <v>2.4</v>
      </c>
      <c r="P14" s="50">
        <v>0.8</v>
      </c>
    </row>
    <row r="15" spans="1:18" x14ac:dyDescent="0.25">
      <c r="B15" s="200"/>
      <c r="C15" s="50" t="s">
        <v>19</v>
      </c>
      <c r="D15" s="41">
        <v>30</v>
      </c>
      <c r="E15" s="41">
        <v>1.98</v>
      </c>
      <c r="F15" s="41">
        <v>0.36</v>
      </c>
      <c r="G15" s="41">
        <v>10.26</v>
      </c>
      <c r="H15" s="41">
        <v>49.62</v>
      </c>
      <c r="I15" s="41">
        <v>0.06</v>
      </c>
      <c r="J15" s="41">
        <v>0</v>
      </c>
      <c r="K15" s="41">
        <v>0</v>
      </c>
      <c r="L15" s="41">
        <v>0</v>
      </c>
      <c r="M15" s="41">
        <v>0</v>
      </c>
      <c r="N15" s="41">
        <v>10.5</v>
      </c>
      <c r="O15" s="41">
        <v>0</v>
      </c>
      <c r="P15" s="50">
        <v>1.17</v>
      </c>
    </row>
    <row r="16" spans="1:18" x14ac:dyDescent="0.25">
      <c r="B16" s="200"/>
      <c r="C16" s="50" t="s">
        <v>20</v>
      </c>
      <c r="D16" s="50">
        <v>30</v>
      </c>
      <c r="E16" s="41">
        <v>2.2999999999999998</v>
      </c>
      <c r="F16" s="41">
        <v>0.2</v>
      </c>
      <c r="G16" s="41">
        <v>15.1</v>
      </c>
      <c r="H16" s="50">
        <v>71</v>
      </c>
      <c r="I16" s="41">
        <v>0</v>
      </c>
      <c r="J16" s="41">
        <v>0</v>
      </c>
      <c r="K16" s="41">
        <v>0</v>
      </c>
      <c r="L16" s="41">
        <v>0.6</v>
      </c>
      <c r="M16" s="41">
        <v>9.9</v>
      </c>
      <c r="N16" s="41">
        <v>6.9</v>
      </c>
      <c r="O16" s="41">
        <v>25.2</v>
      </c>
      <c r="P16" s="50">
        <v>0.6</v>
      </c>
    </row>
    <row r="17" spans="2:16" x14ac:dyDescent="0.25">
      <c r="B17" s="200"/>
      <c r="C17" s="8"/>
      <c r="D17" s="8"/>
      <c r="E17" s="102">
        <f>E10+E11+E12+E13+E14+E15+E16</f>
        <v>27.847999999999999</v>
      </c>
      <c r="F17" s="102">
        <f t="shared" ref="F17:P17" si="1">F10+F11+F12+F13+F14+F15+F16</f>
        <v>26.859999999999996</v>
      </c>
      <c r="G17" s="102">
        <f t="shared" si="1"/>
        <v>117.842</v>
      </c>
      <c r="H17" s="102">
        <f t="shared" si="1"/>
        <v>918.24</v>
      </c>
      <c r="I17" s="102">
        <f t="shared" si="1"/>
        <v>0.45</v>
      </c>
      <c r="J17" s="102">
        <f t="shared" si="1"/>
        <v>54.88</v>
      </c>
      <c r="K17" s="102">
        <f t="shared" si="1"/>
        <v>398.4</v>
      </c>
      <c r="L17" s="102">
        <f t="shared" si="1"/>
        <v>1.5</v>
      </c>
      <c r="M17" s="102">
        <f t="shared" si="1"/>
        <v>164.35000000000002</v>
      </c>
      <c r="N17" s="102">
        <f t="shared" si="1"/>
        <v>191.42000000000002</v>
      </c>
      <c r="O17" s="102">
        <f t="shared" si="1"/>
        <v>707.5</v>
      </c>
      <c r="P17" s="102">
        <f t="shared" si="1"/>
        <v>9.02</v>
      </c>
    </row>
    <row r="18" spans="2:16" ht="15.75" x14ac:dyDescent="0.25">
      <c r="B18" s="201"/>
      <c r="C18" s="230" t="s">
        <v>51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2"/>
    </row>
    <row r="19" spans="2:16" ht="31.5" customHeight="1" x14ac:dyDescent="0.25">
      <c r="B19" s="178"/>
      <c r="C19" s="174" t="s">
        <v>53</v>
      </c>
      <c r="D19" s="66">
        <v>100</v>
      </c>
      <c r="E19" s="66">
        <v>6.2</v>
      </c>
      <c r="F19" s="66">
        <v>13.6</v>
      </c>
      <c r="G19" s="66">
        <v>34.4</v>
      </c>
      <c r="H19" s="66">
        <v>276.2</v>
      </c>
      <c r="I19" s="47">
        <v>0.2</v>
      </c>
      <c r="J19" s="47">
        <v>0.01</v>
      </c>
      <c r="K19" s="47">
        <v>0.11</v>
      </c>
      <c r="L19" s="47">
        <v>0</v>
      </c>
      <c r="M19" s="47">
        <v>0.27</v>
      </c>
      <c r="N19" s="47">
        <v>0.41</v>
      </c>
      <c r="O19" s="47">
        <v>0</v>
      </c>
      <c r="P19" s="47">
        <v>0.61</v>
      </c>
    </row>
    <row r="20" spans="2:16" x14ac:dyDescent="0.25">
      <c r="B20" s="179"/>
      <c r="C20" s="89" t="s">
        <v>80</v>
      </c>
      <c r="D20" s="89">
        <v>100</v>
      </c>
      <c r="E20" s="89">
        <v>0.9</v>
      </c>
      <c r="F20" s="89">
        <v>0.2</v>
      </c>
      <c r="G20" s="89">
        <v>8.1</v>
      </c>
      <c r="H20" s="66">
        <v>43</v>
      </c>
      <c r="I20" s="66">
        <v>0.27</v>
      </c>
      <c r="J20" s="89">
        <v>6.6</v>
      </c>
      <c r="K20" s="89">
        <v>0.09</v>
      </c>
      <c r="L20" s="89">
        <v>0</v>
      </c>
      <c r="M20" s="89">
        <v>0.33</v>
      </c>
      <c r="N20" s="73">
        <v>0.34</v>
      </c>
      <c r="O20" s="73">
        <v>0.15</v>
      </c>
      <c r="P20" s="73">
        <v>0.17</v>
      </c>
    </row>
    <row r="21" spans="2:16" x14ac:dyDescent="0.25">
      <c r="B21" s="206"/>
      <c r="C21" s="13"/>
      <c r="D21" s="13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111"/>
    </row>
    <row r="22" spans="2:16" x14ac:dyDescent="0.25">
      <c r="B22" s="11"/>
      <c r="C22" s="13"/>
      <c r="D22" s="13"/>
      <c r="E22" s="56">
        <f>E19+E20</f>
        <v>7.1000000000000005</v>
      </c>
      <c r="F22" s="56">
        <f t="shared" ref="F22:P22" si="2">F19+F20</f>
        <v>13.799999999999999</v>
      </c>
      <c r="G22" s="56">
        <f t="shared" si="2"/>
        <v>42.5</v>
      </c>
      <c r="H22" s="56">
        <f t="shared" si="2"/>
        <v>319.2</v>
      </c>
      <c r="I22" s="56">
        <f t="shared" si="2"/>
        <v>0.47000000000000003</v>
      </c>
      <c r="J22" s="56">
        <f t="shared" si="2"/>
        <v>6.6099999999999994</v>
      </c>
      <c r="K22" s="56">
        <f t="shared" si="2"/>
        <v>0.2</v>
      </c>
      <c r="L22" s="56">
        <f t="shared" si="2"/>
        <v>0</v>
      </c>
      <c r="M22" s="56">
        <f t="shared" si="2"/>
        <v>0.60000000000000009</v>
      </c>
      <c r="N22" s="56">
        <f t="shared" si="2"/>
        <v>0.75</v>
      </c>
      <c r="O22" s="56">
        <f t="shared" si="2"/>
        <v>0.15</v>
      </c>
      <c r="P22" s="56">
        <f t="shared" si="2"/>
        <v>0.78</v>
      </c>
    </row>
    <row r="23" spans="2:16" x14ac:dyDescent="0.25">
      <c r="B23" s="11"/>
      <c r="C23" s="22" t="s">
        <v>27</v>
      </c>
      <c r="D23" s="12"/>
      <c r="E23" s="112">
        <f>E8+E17+E22</f>
        <v>46.088000000000001</v>
      </c>
      <c r="F23" s="112">
        <f t="shared" ref="F23:P23" si="3">F8+F17+F22</f>
        <v>53.97999999999999</v>
      </c>
      <c r="G23" s="112">
        <f t="shared" si="3"/>
        <v>232.52199999999999</v>
      </c>
      <c r="H23" s="112">
        <f t="shared" si="3"/>
        <v>1690.44</v>
      </c>
      <c r="I23" s="112">
        <f t="shared" si="3"/>
        <v>1.1000000000000001</v>
      </c>
      <c r="J23" s="112">
        <f t="shared" si="3"/>
        <v>62.72</v>
      </c>
      <c r="K23" s="112">
        <f t="shared" si="3"/>
        <v>453.4</v>
      </c>
      <c r="L23" s="112">
        <f t="shared" si="3"/>
        <v>2.5</v>
      </c>
      <c r="M23" s="112">
        <f t="shared" si="3"/>
        <v>338.37</v>
      </c>
      <c r="N23" s="112">
        <f t="shared" si="3"/>
        <v>281.62</v>
      </c>
      <c r="O23" s="112">
        <f t="shared" si="3"/>
        <v>989.95999999999992</v>
      </c>
      <c r="P23" s="112">
        <f t="shared" si="3"/>
        <v>14.29</v>
      </c>
    </row>
    <row r="32" spans="2:16" x14ac:dyDescent="0.25">
      <c r="C32" s="70" t="s">
        <v>56</v>
      </c>
      <c r="D32" s="46" t="s">
        <v>32</v>
      </c>
      <c r="E32" s="45">
        <v>3</v>
      </c>
      <c r="F32" s="45">
        <v>9.36</v>
      </c>
      <c r="G32" s="45">
        <v>20.66</v>
      </c>
      <c r="H32" s="45">
        <v>179.8</v>
      </c>
      <c r="I32" s="45">
        <v>0.04</v>
      </c>
      <c r="J32" s="45">
        <v>0</v>
      </c>
      <c r="K32" s="45">
        <v>88.5</v>
      </c>
      <c r="L32" s="45">
        <v>0</v>
      </c>
      <c r="M32" s="45">
        <v>0</v>
      </c>
      <c r="N32" s="45">
        <v>8.6</v>
      </c>
      <c r="O32" s="45">
        <v>2</v>
      </c>
      <c r="P32" s="47">
        <v>0.48</v>
      </c>
    </row>
  </sheetData>
  <mergeCells count="11">
    <mergeCell ref="B4:P4"/>
    <mergeCell ref="B2:B3"/>
    <mergeCell ref="C2:C3"/>
    <mergeCell ref="E2:G2"/>
    <mergeCell ref="I2:L2"/>
    <mergeCell ref="M2:P2"/>
    <mergeCell ref="C18:P18"/>
    <mergeCell ref="B10:B18"/>
    <mergeCell ref="B19:B21"/>
    <mergeCell ref="B5:B8"/>
    <mergeCell ref="B9:P9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workbookViewId="0">
      <selection activeCell="M35" sqref="M35"/>
    </sheetView>
  </sheetViews>
  <sheetFormatPr defaultRowHeight="15" x14ac:dyDescent="0.25"/>
  <cols>
    <col min="1" max="1" width="3.7109375" customWidth="1"/>
    <col min="2" max="2" width="6.85546875" customWidth="1"/>
    <col min="3" max="3" width="19.28515625" customWidth="1"/>
    <col min="4" max="4" width="10.140625" customWidth="1"/>
    <col min="5" max="5" width="7.140625" customWidth="1"/>
    <col min="6" max="6" width="7" customWidth="1"/>
    <col min="7" max="7" width="8.7109375" customWidth="1"/>
    <col min="8" max="8" width="7.28515625" customWidth="1"/>
    <col min="9" max="9" width="7" customWidth="1"/>
    <col min="10" max="10" width="5.42578125" customWidth="1"/>
    <col min="11" max="11" width="6.5703125" customWidth="1"/>
    <col min="12" max="12" width="6.140625" customWidth="1"/>
    <col min="13" max="13" width="6.7109375" customWidth="1"/>
    <col min="14" max="14" width="6.85546875" customWidth="1"/>
    <col min="15" max="15" width="7.28515625" customWidth="1"/>
    <col min="16" max="16" width="6.85546875" customWidth="1"/>
  </cols>
  <sheetData>
    <row r="2" spans="1:18" ht="15.75" x14ac:dyDescent="0.25">
      <c r="A2" s="16"/>
      <c r="B2" s="218" t="s">
        <v>0</v>
      </c>
      <c r="C2" s="220" t="s">
        <v>1</v>
      </c>
      <c r="D2" s="27" t="s">
        <v>31</v>
      </c>
      <c r="E2" s="226" t="s">
        <v>2</v>
      </c>
      <c r="F2" s="227"/>
      <c r="G2" s="228"/>
      <c r="H2" s="8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8" ht="15.75" x14ac:dyDescent="0.25">
      <c r="A3" s="16"/>
      <c r="B3" s="219"/>
      <c r="C3" s="221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6" t="s">
        <v>13</v>
      </c>
      <c r="N3" s="4" t="s">
        <v>11</v>
      </c>
      <c r="O3" s="25" t="s">
        <v>12</v>
      </c>
      <c r="P3" s="26" t="s">
        <v>14</v>
      </c>
    </row>
    <row r="4" spans="1:18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8" ht="30" customHeight="1" x14ac:dyDescent="0.25">
      <c r="A5" s="16"/>
      <c r="B5" s="236"/>
      <c r="C5" s="94" t="s">
        <v>109</v>
      </c>
      <c r="D5" s="97" t="s">
        <v>98</v>
      </c>
      <c r="E5" s="95">
        <v>21.79</v>
      </c>
      <c r="F5" s="95">
        <v>16.2</v>
      </c>
      <c r="G5" s="95">
        <v>42.07</v>
      </c>
      <c r="H5" s="95">
        <v>316.52</v>
      </c>
      <c r="I5" s="95">
        <v>0.14000000000000001</v>
      </c>
      <c r="J5" s="95">
        <v>0.3</v>
      </c>
      <c r="K5" s="95">
        <v>97.46</v>
      </c>
      <c r="L5" s="95">
        <v>0</v>
      </c>
      <c r="M5" s="95">
        <v>44.04</v>
      </c>
      <c r="N5" s="95">
        <v>282.88</v>
      </c>
      <c r="O5" s="95">
        <v>301.5</v>
      </c>
      <c r="P5" s="95">
        <v>1.89</v>
      </c>
    </row>
    <row r="6" spans="1:18" ht="18.75" customHeight="1" x14ac:dyDescent="0.25">
      <c r="A6" s="16"/>
      <c r="B6" s="237"/>
      <c r="C6" s="96" t="s">
        <v>55</v>
      </c>
      <c r="D6" s="45">
        <v>200</v>
      </c>
      <c r="E6" s="45">
        <v>1.4</v>
      </c>
      <c r="F6" s="45">
        <v>2</v>
      </c>
      <c r="G6" s="45">
        <v>22.4</v>
      </c>
      <c r="H6" s="45">
        <v>116</v>
      </c>
      <c r="I6" s="45">
        <v>0.02</v>
      </c>
      <c r="J6" s="45">
        <v>0</v>
      </c>
      <c r="K6" s="45">
        <v>0.08</v>
      </c>
      <c r="L6" s="45">
        <v>0</v>
      </c>
      <c r="M6" s="45">
        <v>7</v>
      </c>
      <c r="N6" s="45">
        <v>34</v>
      </c>
      <c r="O6" s="45">
        <v>45</v>
      </c>
      <c r="P6" s="45">
        <v>0</v>
      </c>
    </row>
    <row r="7" spans="1:18" x14ac:dyDescent="0.25">
      <c r="A7" s="16"/>
      <c r="B7" s="237"/>
      <c r="C7" s="113"/>
      <c r="D7" s="114"/>
      <c r="E7" s="151">
        <f>E5+E6</f>
        <v>23.189999999999998</v>
      </c>
      <c r="F7" s="151">
        <f t="shared" ref="F7:P7" si="0">F5+F6</f>
        <v>18.2</v>
      </c>
      <c r="G7" s="151">
        <f t="shared" si="0"/>
        <v>64.47</v>
      </c>
      <c r="H7" s="151">
        <f t="shared" si="0"/>
        <v>432.52</v>
      </c>
      <c r="I7" s="151">
        <f t="shared" si="0"/>
        <v>0.16</v>
      </c>
      <c r="J7" s="151">
        <f t="shared" si="0"/>
        <v>0.3</v>
      </c>
      <c r="K7" s="151">
        <f t="shared" si="0"/>
        <v>97.539999999999992</v>
      </c>
      <c r="L7" s="151">
        <f t="shared" si="0"/>
        <v>0</v>
      </c>
      <c r="M7" s="151">
        <f t="shared" si="0"/>
        <v>51.04</v>
      </c>
      <c r="N7" s="151">
        <f t="shared" si="0"/>
        <v>316.88</v>
      </c>
      <c r="O7" s="151">
        <f t="shared" si="0"/>
        <v>346.5</v>
      </c>
      <c r="P7" s="151">
        <f t="shared" si="0"/>
        <v>1.89</v>
      </c>
    </row>
    <row r="8" spans="1:18" x14ac:dyDescent="0.25">
      <c r="A8" s="16"/>
      <c r="B8" s="238" t="s">
        <v>26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</row>
    <row r="9" spans="1:18" ht="30" customHeight="1" x14ac:dyDescent="0.25">
      <c r="A9" s="16"/>
      <c r="B9" s="180" t="s">
        <v>40</v>
      </c>
      <c r="C9" s="70" t="s">
        <v>47</v>
      </c>
      <c r="D9" s="71">
        <v>60</v>
      </c>
      <c r="E9" s="71">
        <v>0.46</v>
      </c>
      <c r="F9" s="71">
        <v>3.65</v>
      </c>
      <c r="G9" s="71">
        <v>1.43</v>
      </c>
      <c r="H9" s="71">
        <v>40.380000000000003</v>
      </c>
      <c r="I9" s="71">
        <v>0.02</v>
      </c>
      <c r="J9" s="71">
        <v>5.7</v>
      </c>
      <c r="K9" s="71">
        <v>0</v>
      </c>
      <c r="L9" s="71">
        <v>0</v>
      </c>
      <c r="M9" s="71">
        <v>7.98</v>
      </c>
      <c r="N9" s="71">
        <v>13.11</v>
      </c>
      <c r="O9" s="71">
        <v>24.01</v>
      </c>
      <c r="P9" s="71">
        <v>0.34</v>
      </c>
      <c r="R9" s="30"/>
    </row>
    <row r="10" spans="1:18" x14ac:dyDescent="0.25">
      <c r="A10" s="16"/>
      <c r="B10" s="180"/>
      <c r="C10" s="50" t="s">
        <v>99</v>
      </c>
      <c r="D10" s="10">
        <v>200</v>
      </c>
      <c r="E10" s="10">
        <v>1.68</v>
      </c>
      <c r="F10" s="10">
        <v>4.09</v>
      </c>
      <c r="G10" s="10">
        <v>13.27</v>
      </c>
      <c r="H10" s="10">
        <v>96.6</v>
      </c>
      <c r="I10" s="10">
        <v>0.08</v>
      </c>
      <c r="J10" s="10">
        <v>6.03</v>
      </c>
      <c r="K10" s="10">
        <v>0</v>
      </c>
      <c r="L10" s="10">
        <v>0</v>
      </c>
      <c r="M10" s="10">
        <v>20.72</v>
      </c>
      <c r="N10" s="10">
        <v>21.16</v>
      </c>
      <c r="O10" s="10">
        <v>57.56</v>
      </c>
      <c r="P10" s="10">
        <v>0.78</v>
      </c>
    </row>
    <row r="11" spans="1:18" x14ac:dyDescent="0.25">
      <c r="A11" s="16"/>
      <c r="B11" s="180"/>
      <c r="C11" s="84" t="s">
        <v>69</v>
      </c>
      <c r="D11" s="50">
        <v>200</v>
      </c>
      <c r="E11" s="50">
        <v>9.94</v>
      </c>
      <c r="F11" s="50">
        <v>7.48</v>
      </c>
      <c r="G11" s="50">
        <v>47.78</v>
      </c>
      <c r="H11" s="47">
        <v>307.26</v>
      </c>
      <c r="I11" s="50">
        <v>0.24</v>
      </c>
      <c r="J11" s="50">
        <v>0</v>
      </c>
      <c r="K11" s="50">
        <v>0.02</v>
      </c>
      <c r="L11" s="50">
        <v>0</v>
      </c>
      <c r="M11" s="53">
        <v>90</v>
      </c>
      <c r="N11" s="50">
        <v>17.3</v>
      </c>
      <c r="O11" s="50">
        <v>278</v>
      </c>
      <c r="P11" s="50">
        <v>5.26</v>
      </c>
    </row>
    <row r="12" spans="1:18" ht="31.5" customHeight="1" x14ac:dyDescent="0.25">
      <c r="A12" s="16"/>
      <c r="B12" s="180"/>
      <c r="C12" s="94" t="s">
        <v>95</v>
      </c>
      <c r="D12" s="47">
        <v>75</v>
      </c>
      <c r="E12" s="47">
        <v>10.51</v>
      </c>
      <c r="F12" s="47">
        <v>11.78</v>
      </c>
      <c r="G12" s="47">
        <v>13.75</v>
      </c>
      <c r="H12" s="47">
        <v>202.5</v>
      </c>
      <c r="I12" s="47">
        <v>7.0000000000000007E-2</v>
      </c>
      <c r="J12" s="47">
        <v>0.97</v>
      </c>
      <c r="K12" s="47">
        <v>47.91</v>
      </c>
      <c r="L12" s="47">
        <v>0</v>
      </c>
      <c r="M12" s="57">
        <v>25.85</v>
      </c>
      <c r="N12" s="47">
        <v>34.020000000000003</v>
      </c>
      <c r="O12" s="47">
        <v>119.38</v>
      </c>
      <c r="P12" s="47">
        <v>1.07</v>
      </c>
    </row>
    <row r="13" spans="1:18" x14ac:dyDescent="0.25">
      <c r="A13" s="16"/>
      <c r="B13" s="180"/>
      <c r="C13" s="47" t="s">
        <v>97</v>
      </c>
      <c r="D13" s="47">
        <v>200</v>
      </c>
      <c r="E13" s="47">
        <v>0.2</v>
      </c>
      <c r="F13" s="47">
        <v>0.2</v>
      </c>
      <c r="G13" s="47">
        <v>22.3</v>
      </c>
      <c r="H13" s="47">
        <v>110</v>
      </c>
      <c r="I13" s="47">
        <v>0.02</v>
      </c>
      <c r="J13" s="47">
        <v>0</v>
      </c>
      <c r="K13" s="47">
        <v>0</v>
      </c>
      <c r="L13" s="47">
        <v>0</v>
      </c>
      <c r="M13" s="47">
        <v>0</v>
      </c>
      <c r="N13" s="47">
        <v>12</v>
      </c>
      <c r="O13" s="47">
        <v>2.4</v>
      </c>
      <c r="P13" s="47">
        <v>0.8</v>
      </c>
    </row>
    <row r="14" spans="1:18" x14ac:dyDescent="0.25">
      <c r="B14" s="180"/>
      <c r="C14" s="47" t="s">
        <v>19</v>
      </c>
      <c r="D14" s="47">
        <v>30</v>
      </c>
      <c r="E14" s="47">
        <v>1.98</v>
      </c>
      <c r="F14" s="47">
        <v>0.36</v>
      </c>
      <c r="G14" s="47">
        <v>10.26</v>
      </c>
      <c r="H14" s="47">
        <v>49.62</v>
      </c>
      <c r="I14" s="47">
        <v>0.06</v>
      </c>
      <c r="J14" s="47">
        <v>0</v>
      </c>
      <c r="K14" s="47">
        <v>0</v>
      </c>
      <c r="L14" s="47">
        <v>0</v>
      </c>
      <c r="M14" s="47">
        <v>0</v>
      </c>
      <c r="N14" s="47">
        <v>10.5</v>
      </c>
      <c r="O14" s="47">
        <v>0</v>
      </c>
      <c r="P14" s="47">
        <v>1.17</v>
      </c>
    </row>
    <row r="15" spans="1:18" x14ac:dyDescent="0.25">
      <c r="B15" s="180"/>
      <c r="C15" s="47" t="s">
        <v>20</v>
      </c>
      <c r="D15" s="47">
        <v>30</v>
      </c>
      <c r="E15" s="47">
        <v>2.2999999999999998</v>
      </c>
      <c r="F15" s="47">
        <v>0.2</v>
      </c>
      <c r="G15" s="47">
        <v>15.1</v>
      </c>
      <c r="H15" s="47">
        <v>71</v>
      </c>
      <c r="I15" s="47">
        <v>0</v>
      </c>
      <c r="J15" s="47">
        <v>0</v>
      </c>
      <c r="K15" s="47">
        <v>0</v>
      </c>
      <c r="L15" s="47">
        <v>0.6</v>
      </c>
      <c r="M15" s="47">
        <v>9.9</v>
      </c>
      <c r="N15" s="47">
        <v>6.9</v>
      </c>
      <c r="O15" s="47">
        <v>25.2</v>
      </c>
      <c r="P15" s="47">
        <v>0.6</v>
      </c>
    </row>
    <row r="16" spans="1:18" x14ac:dyDescent="0.25">
      <c r="B16" s="180"/>
      <c r="C16" s="47"/>
      <c r="D16" s="47"/>
      <c r="E16" s="47">
        <f>E9+Лист8!E11+E11+E12+E13+E14+E15</f>
        <v>31.77</v>
      </c>
      <c r="F16" s="47">
        <f>F9+Лист8!F11+F11+F12+F13+F14+F15</f>
        <v>25.82</v>
      </c>
      <c r="G16" s="47">
        <f>G9+Лист8!G11+G11+G12+G13+G14+G15</f>
        <v>131.75</v>
      </c>
      <c r="H16" s="47">
        <f>H9+Лист8!H11+H11+H12+H13+H14+H15</f>
        <v>923.56000000000006</v>
      </c>
      <c r="I16" s="47">
        <f>I9+Лист8!I11+I11+I12+I13+I14+I15</f>
        <v>0.56000000000000005</v>
      </c>
      <c r="J16" s="47">
        <f>J9+Лист8!J11+J11+J12+J13+J14+J15</f>
        <v>11.97</v>
      </c>
      <c r="K16" s="47">
        <f>K9+Лист8!K11+K11+K12+K13+K14+K15</f>
        <v>47.959999999999994</v>
      </c>
      <c r="L16" s="47">
        <f>L9+Лист8!L11+L11+L12+L13+L14+L15</f>
        <v>0.6</v>
      </c>
      <c r="M16" s="47">
        <f>M9+Лист8!M11+M11+M12+M13+M14+M15</f>
        <v>173.93</v>
      </c>
      <c r="N16" s="47">
        <f>N9+Лист8!N11+N11+N12+N13+N14+N15</f>
        <v>137.83000000000001</v>
      </c>
      <c r="O16" s="47">
        <f>O9+Лист8!O11+O11+O12+O13+O14+O15</f>
        <v>832.59</v>
      </c>
      <c r="P16" s="47">
        <f>P9+Лист8!P11+P11+P12+P13+P14+P15</f>
        <v>10.540000000000001</v>
      </c>
    </row>
    <row r="17" spans="2:16" ht="15.75" x14ac:dyDescent="0.25">
      <c r="B17" s="180"/>
      <c r="C17" s="235" t="s">
        <v>51</v>
      </c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</row>
    <row r="18" spans="2:16" x14ac:dyDescent="0.25">
      <c r="B18" s="180"/>
      <c r="C18" s="47" t="s">
        <v>64</v>
      </c>
      <c r="D18" s="47">
        <v>100</v>
      </c>
      <c r="E18" s="47">
        <v>2.2999999999999998</v>
      </c>
      <c r="F18" s="47">
        <v>0.4</v>
      </c>
      <c r="G18" s="47">
        <v>3.7</v>
      </c>
      <c r="H18" s="47">
        <v>30</v>
      </c>
      <c r="I18" s="47">
        <v>0.08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</row>
    <row r="19" spans="2:16" x14ac:dyDescent="0.25">
      <c r="B19" s="180"/>
      <c r="C19" s="47" t="s">
        <v>65</v>
      </c>
      <c r="D19" s="47">
        <v>100</v>
      </c>
      <c r="E19" s="47">
        <v>1.5</v>
      </c>
      <c r="F19" s="47">
        <v>0.5</v>
      </c>
      <c r="G19" s="47">
        <v>21</v>
      </c>
      <c r="H19" s="47">
        <v>96</v>
      </c>
      <c r="I19" s="47">
        <v>0.27</v>
      </c>
      <c r="J19" s="47">
        <v>1.1100000000000001</v>
      </c>
      <c r="K19" s="47">
        <v>0.22</v>
      </c>
      <c r="L19" s="47">
        <v>0</v>
      </c>
      <c r="M19" s="47">
        <v>1.05</v>
      </c>
      <c r="N19" s="47">
        <v>0.08</v>
      </c>
      <c r="O19" s="47">
        <v>0.45</v>
      </c>
      <c r="P19" s="47">
        <v>0.33</v>
      </c>
    </row>
    <row r="20" spans="2:16" x14ac:dyDescent="0.25">
      <c r="B20" s="180"/>
      <c r="C20" s="47"/>
      <c r="D20" s="47"/>
      <c r="E20" s="115">
        <f>E18+E19</f>
        <v>3.8</v>
      </c>
      <c r="F20" s="159">
        <f t="shared" ref="F20:P20" si="1">F18+F19</f>
        <v>0.9</v>
      </c>
      <c r="G20" s="159">
        <f t="shared" si="1"/>
        <v>24.7</v>
      </c>
      <c r="H20" s="159">
        <f t="shared" si="1"/>
        <v>126</v>
      </c>
      <c r="I20" s="159">
        <f t="shared" si="1"/>
        <v>0.35000000000000003</v>
      </c>
      <c r="J20" s="159">
        <f t="shared" si="1"/>
        <v>1.1100000000000001</v>
      </c>
      <c r="K20" s="159">
        <f t="shared" si="1"/>
        <v>0.22</v>
      </c>
      <c r="L20" s="159">
        <f t="shared" si="1"/>
        <v>0</v>
      </c>
      <c r="M20" s="159">
        <f t="shared" si="1"/>
        <v>1.05</v>
      </c>
      <c r="N20" s="159">
        <f t="shared" si="1"/>
        <v>0.08</v>
      </c>
      <c r="O20" s="159">
        <f t="shared" si="1"/>
        <v>0.45</v>
      </c>
      <c r="P20" s="159">
        <f t="shared" si="1"/>
        <v>0.33</v>
      </c>
    </row>
    <row r="21" spans="2:16" x14ac:dyDescent="0.25">
      <c r="B21" s="71"/>
      <c r="C21" s="115" t="s">
        <v>27</v>
      </c>
      <c r="D21" s="71"/>
      <c r="E21" s="115">
        <f t="shared" ref="E21:P21" si="2">E7+E16+E20</f>
        <v>58.759999999999991</v>
      </c>
      <c r="F21" s="115">
        <f t="shared" si="2"/>
        <v>44.919999999999995</v>
      </c>
      <c r="G21" s="115">
        <f t="shared" si="2"/>
        <v>220.92</v>
      </c>
      <c r="H21" s="115">
        <f t="shared" si="2"/>
        <v>1482.08</v>
      </c>
      <c r="I21" s="115">
        <f t="shared" si="2"/>
        <v>1.07</v>
      </c>
      <c r="J21" s="115">
        <f t="shared" si="2"/>
        <v>13.38</v>
      </c>
      <c r="K21" s="115">
        <f t="shared" si="2"/>
        <v>145.72</v>
      </c>
      <c r="L21" s="115">
        <f t="shared" si="2"/>
        <v>0.6</v>
      </c>
      <c r="M21" s="115">
        <f t="shared" si="2"/>
        <v>226.02</v>
      </c>
      <c r="N21" s="115">
        <f t="shared" si="2"/>
        <v>454.79</v>
      </c>
      <c r="O21" s="115">
        <f t="shared" si="2"/>
        <v>1179.5400000000002</v>
      </c>
      <c r="P21" s="115">
        <f t="shared" si="2"/>
        <v>12.760000000000002</v>
      </c>
    </row>
  </sheetData>
  <mergeCells count="10">
    <mergeCell ref="C17:P17"/>
    <mergeCell ref="B5:B7"/>
    <mergeCell ref="B8:P8"/>
    <mergeCell ref="B2:B3"/>
    <mergeCell ref="C2:C3"/>
    <mergeCell ref="E2:G2"/>
    <mergeCell ref="I2:L2"/>
    <mergeCell ref="M2:P2"/>
    <mergeCell ref="B4:P4"/>
    <mergeCell ref="B9:B20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>
      <selection activeCell="F5" sqref="F5"/>
    </sheetView>
  </sheetViews>
  <sheetFormatPr defaultRowHeight="15" x14ac:dyDescent="0.25"/>
  <cols>
    <col min="1" max="1" width="1.5703125" customWidth="1"/>
    <col min="2" max="2" width="5" customWidth="1"/>
    <col min="3" max="3" width="17.140625" customWidth="1"/>
    <col min="4" max="4" width="8.42578125" customWidth="1"/>
    <col min="5" max="5" width="7.140625" customWidth="1"/>
    <col min="8" max="8" width="9.42578125" customWidth="1"/>
    <col min="12" max="12" width="6.7109375" customWidth="1"/>
    <col min="14" max="14" width="6.28515625" customWidth="1"/>
    <col min="15" max="15" width="6.7109375" customWidth="1"/>
    <col min="16" max="16" width="5.7109375" customWidth="1"/>
  </cols>
  <sheetData>
    <row r="2" spans="1:16" ht="15.75" x14ac:dyDescent="0.25">
      <c r="A2" s="16"/>
      <c r="B2" s="218" t="s">
        <v>0</v>
      </c>
      <c r="C2" s="220" t="s">
        <v>1</v>
      </c>
      <c r="D2" s="27" t="s">
        <v>31</v>
      </c>
      <c r="E2" s="226" t="s">
        <v>2</v>
      </c>
      <c r="F2" s="227"/>
      <c r="G2" s="228"/>
      <c r="H2" s="8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6" ht="15.75" x14ac:dyDescent="0.25">
      <c r="A3" s="16"/>
      <c r="B3" s="219"/>
      <c r="C3" s="221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6" t="s">
        <v>13</v>
      </c>
      <c r="N3" s="4" t="s">
        <v>11</v>
      </c>
      <c r="O3" s="25" t="s">
        <v>12</v>
      </c>
      <c r="P3" s="26" t="s">
        <v>14</v>
      </c>
    </row>
    <row r="4" spans="1:16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6" ht="26.25" customHeight="1" x14ac:dyDescent="0.25">
      <c r="A5" s="16"/>
      <c r="B5" s="217"/>
      <c r="C5" s="74" t="s">
        <v>102</v>
      </c>
      <c r="D5" s="155" t="s">
        <v>103</v>
      </c>
      <c r="E5" s="154">
        <v>8.24</v>
      </c>
      <c r="F5" s="154">
        <v>10.62</v>
      </c>
      <c r="G5" s="154">
        <v>41.18</v>
      </c>
      <c r="H5" s="154">
        <v>293.82</v>
      </c>
      <c r="I5" s="154">
        <v>0.38</v>
      </c>
      <c r="J5" s="154">
        <v>27</v>
      </c>
      <c r="K5" s="154">
        <v>0.02</v>
      </c>
      <c r="L5" s="154">
        <v>0.06</v>
      </c>
      <c r="M5" s="154">
        <v>26.84</v>
      </c>
      <c r="N5" s="154">
        <v>8.98</v>
      </c>
      <c r="O5" s="154">
        <v>77.739999999999995</v>
      </c>
      <c r="P5" s="154">
        <v>0.78</v>
      </c>
    </row>
    <row r="6" spans="1:16" ht="27" customHeight="1" x14ac:dyDescent="0.25">
      <c r="A6" s="16"/>
      <c r="B6" s="217"/>
      <c r="C6" s="80" t="s">
        <v>45</v>
      </c>
      <c r="D6" s="81">
        <v>30</v>
      </c>
      <c r="E6" s="82">
        <v>2.2999999999999998</v>
      </c>
      <c r="F6" s="82">
        <v>0.2</v>
      </c>
      <c r="G6" s="82">
        <v>15.1</v>
      </c>
      <c r="H6" s="82">
        <v>71</v>
      </c>
      <c r="I6" s="82">
        <v>0</v>
      </c>
      <c r="J6" s="82">
        <v>0</v>
      </c>
      <c r="K6" s="82">
        <v>0</v>
      </c>
      <c r="L6" s="82">
        <v>0.6</v>
      </c>
      <c r="M6" s="82">
        <v>9.9</v>
      </c>
      <c r="N6" s="82">
        <v>6.9</v>
      </c>
      <c r="O6" s="82">
        <v>25.2</v>
      </c>
      <c r="P6" s="82">
        <v>0.6</v>
      </c>
    </row>
    <row r="7" spans="1:16" x14ac:dyDescent="0.25">
      <c r="A7" s="16"/>
      <c r="B7" s="217"/>
      <c r="C7" s="80" t="s">
        <v>44</v>
      </c>
      <c r="D7" s="57">
        <v>200</v>
      </c>
      <c r="E7" s="57">
        <v>0.53</v>
      </c>
      <c r="F7" s="68">
        <v>0</v>
      </c>
      <c r="G7" s="68">
        <v>9.4700000000000006</v>
      </c>
      <c r="H7" s="68">
        <v>40</v>
      </c>
      <c r="I7" s="68">
        <v>0</v>
      </c>
      <c r="J7" s="68">
        <v>0.27</v>
      </c>
      <c r="K7" s="68">
        <v>0</v>
      </c>
      <c r="L7" s="68">
        <v>0</v>
      </c>
      <c r="M7" s="101">
        <v>13.6</v>
      </c>
      <c r="N7" s="101">
        <v>11.73</v>
      </c>
      <c r="O7" s="101">
        <v>22.13</v>
      </c>
      <c r="P7" s="68">
        <v>2.13</v>
      </c>
    </row>
    <row r="8" spans="1:16" x14ac:dyDescent="0.25">
      <c r="A8" s="16"/>
      <c r="B8" s="217"/>
      <c r="C8" s="10"/>
      <c r="D8" s="10"/>
      <c r="E8" s="156">
        <f>E5+E6+E7</f>
        <v>11.069999999999999</v>
      </c>
      <c r="F8" s="156">
        <f>F5+F6+F7</f>
        <v>10.819999999999999</v>
      </c>
      <c r="G8" s="156">
        <f t="shared" ref="G8:P8" si="0">G5+G6+G7</f>
        <v>65.75</v>
      </c>
      <c r="H8" s="156">
        <f t="shared" si="0"/>
        <v>404.82</v>
      </c>
      <c r="I8" s="156">
        <f t="shared" si="0"/>
        <v>0.38</v>
      </c>
      <c r="J8" s="156">
        <f t="shared" si="0"/>
        <v>27.27</v>
      </c>
      <c r="K8" s="156">
        <f t="shared" si="0"/>
        <v>0.02</v>
      </c>
      <c r="L8" s="156">
        <f t="shared" si="0"/>
        <v>0.65999999999999992</v>
      </c>
      <c r="M8" s="156">
        <f t="shared" si="0"/>
        <v>50.34</v>
      </c>
      <c r="N8" s="156">
        <f t="shared" si="0"/>
        <v>27.61</v>
      </c>
      <c r="O8" s="156">
        <f t="shared" si="0"/>
        <v>125.07</v>
      </c>
      <c r="P8" s="156">
        <f t="shared" si="0"/>
        <v>3.51</v>
      </c>
    </row>
    <row r="9" spans="1:16" x14ac:dyDescent="0.25">
      <c r="A9" s="16"/>
      <c r="B9" s="176" t="s">
        <v>26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</row>
    <row r="10" spans="1:16" ht="30" customHeight="1" x14ac:dyDescent="0.25">
      <c r="A10" s="16"/>
      <c r="B10" s="240" t="s">
        <v>33</v>
      </c>
      <c r="C10" s="94" t="s">
        <v>60</v>
      </c>
      <c r="D10" s="47">
        <v>60</v>
      </c>
      <c r="E10" s="47">
        <v>0.59</v>
      </c>
      <c r="F10" s="47">
        <v>3.69</v>
      </c>
      <c r="G10" s="47">
        <v>2.2400000000000002</v>
      </c>
      <c r="H10" s="47">
        <v>44.52</v>
      </c>
      <c r="I10" s="47">
        <v>0.04</v>
      </c>
      <c r="J10" s="47">
        <v>12.25</v>
      </c>
      <c r="K10" s="47">
        <v>0</v>
      </c>
      <c r="L10" s="47">
        <v>0</v>
      </c>
      <c r="M10" s="47">
        <v>10.67</v>
      </c>
      <c r="N10" s="47">
        <v>10.55</v>
      </c>
      <c r="O10" s="47">
        <v>19.73</v>
      </c>
      <c r="P10" s="47">
        <v>0.7</v>
      </c>
    </row>
    <row r="11" spans="1:16" ht="38.25" x14ac:dyDescent="0.25">
      <c r="A11" s="16"/>
      <c r="B11" s="241"/>
      <c r="C11" s="94" t="s">
        <v>96</v>
      </c>
      <c r="D11" s="47">
        <v>200</v>
      </c>
      <c r="E11" s="47">
        <v>6.38</v>
      </c>
      <c r="F11" s="47">
        <v>2.15</v>
      </c>
      <c r="G11" s="47">
        <v>21.13</v>
      </c>
      <c r="H11" s="47">
        <v>142.80000000000001</v>
      </c>
      <c r="I11" s="47">
        <v>0.15</v>
      </c>
      <c r="J11" s="47">
        <v>5.3</v>
      </c>
      <c r="K11" s="47">
        <v>0.03</v>
      </c>
      <c r="L11" s="47">
        <v>0</v>
      </c>
      <c r="M11" s="47">
        <v>40.200000000000003</v>
      </c>
      <c r="N11" s="47">
        <v>44</v>
      </c>
      <c r="O11" s="47">
        <v>383.6</v>
      </c>
      <c r="P11" s="47">
        <v>1.3</v>
      </c>
    </row>
    <row r="12" spans="1:16" x14ac:dyDescent="0.25">
      <c r="A12" s="16"/>
      <c r="B12" s="241"/>
      <c r="C12" s="8" t="s">
        <v>58</v>
      </c>
      <c r="D12" s="8">
        <v>200</v>
      </c>
      <c r="E12" s="8">
        <v>7.36</v>
      </c>
      <c r="F12" s="8">
        <v>6.02</v>
      </c>
      <c r="G12" s="8">
        <v>35.26</v>
      </c>
      <c r="H12" s="8">
        <v>224.6</v>
      </c>
      <c r="I12" s="8">
        <v>0.08</v>
      </c>
      <c r="J12" s="8">
        <v>0</v>
      </c>
      <c r="K12" s="8">
        <v>28</v>
      </c>
      <c r="L12" s="8">
        <v>0</v>
      </c>
      <c r="M12" s="8">
        <v>28.16</v>
      </c>
      <c r="N12" s="8">
        <v>6.48</v>
      </c>
      <c r="O12" s="8">
        <v>49.56</v>
      </c>
      <c r="P12" s="8">
        <v>1.48</v>
      </c>
    </row>
    <row r="13" spans="1:16" ht="25.5" x14ac:dyDescent="0.25">
      <c r="A13" s="16"/>
      <c r="B13" s="241"/>
      <c r="C13" s="137" t="s">
        <v>50</v>
      </c>
      <c r="D13" s="107">
        <v>50</v>
      </c>
      <c r="E13" s="107">
        <v>0.77</v>
      </c>
      <c r="F13" s="107">
        <v>2.2400000000000002</v>
      </c>
      <c r="G13" s="107">
        <v>6.09</v>
      </c>
      <c r="H13" s="107">
        <v>47.34</v>
      </c>
      <c r="I13" s="107">
        <v>0.02</v>
      </c>
      <c r="J13" s="107">
        <v>1.6</v>
      </c>
      <c r="K13" s="107">
        <v>0.01</v>
      </c>
      <c r="L13" s="107">
        <v>0</v>
      </c>
      <c r="M13" s="107">
        <v>5.34</v>
      </c>
      <c r="N13" s="107">
        <v>7.05</v>
      </c>
      <c r="O13" s="107">
        <v>13.15</v>
      </c>
      <c r="P13" s="107">
        <v>0.21</v>
      </c>
    </row>
    <row r="14" spans="1:16" x14ac:dyDescent="0.25">
      <c r="A14" s="16"/>
      <c r="B14" s="241"/>
      <c r="C14" s="93" t="s">
        <v>70</v>
      </c>
      <c r="D14" s="27">
        <v>100</v>
      </c>
      <c r="E14" s="27">
        <v>16.940000000000001</v>
      </c>
      <c r="F14" s="27">
        <v>8.02</v>
      </c>
      <c r="G14" s="27">
        <v>9.15</v>
      </c>
      <c r="H14" s="107">
        <v>181.59</v>
      </c>
      <c r="I14" s="27">
        <v>0.28999999999999998</v>
      </c>
      <c r="J14" s="27">
        <v>15.19</v>
      </c>
      <c r="K14" s="27">
        <v>6.47</v>
      </c>
      <c r="L14" s="27">
        <v>0.85</v>
      </c>
      <c r="M14" s="148">
        <v>15.65</v>
      </c>
      <c r="N14" s="27">
        <v>8.1999999999999993</v>
      </c>
      <c r="O14" s="27">
        <v>251.53</v>
      </c>
      <c r="P14" s="27">
        <v>5.79</v>
      </c>
    </row>
    <row r="15" spans="1:16" x14ac:dyDescent="0.25">
      <c r="B15" s="241"/>
      <c r="C15" s="50" t="s">
        <v>84</v>
      </c>
      <c r="D15" s="50">
        <v>200</v>
      </c>
      <c r="E15" s="50">
        <v>0.2</v>
      </c>
      <c r="F15" s="50">
        <v>0.08</v>
      </c>
      <c r="G15" s="50">
        <v>17.420000000000002</v>
      </c>
      <c r="H15" s="50">
        <v>69.44</v>
      </c>
      <c r="I15" s="50">
        <v>0.01</v>
      </c>
      <c r="J15" s="50">
        <v>40</v>
      </c>
      <c r="K15" s="50">
        <v>0</v>
      </c>
      <c r="L15" s="50">
        <v>0</v>
      </c>
      <c r="M15" s="50">
        <v>6.2</v>
      </c>
      <c r="N15" s="50">
        <v>7.52</v>
      </c>
      <c r="O15" s="50">
        <v>6.6</v>
      </c>
      <c r="P15" s="50">
        <v>0.3</v>
      </c>
    </row>
    <row r="16" spans="1:16" x14ac:dyDescent="0.25">
      <c r="B16" s="241"/>
      <c r="C16" s="8" t="s">
        <v>19</v>
      </c>
      <c r="D16" s="47">
        <v>30</v>
      </c>
      <c r="E16" s="47">
        <v>1.98</v>
      </c>
      <c r="F16" s="47">
        <v>0.36</v>
      </c>
      <c r="G16" s="47">
        <v>10.26</v>
      </c>
      <c r="H16" s="47">
        <v>49.62</v>
      </c>
      <c r="I16" s="47">
        <v>0.06</v>
      </c>
      <c r="J16" s="47">
        <v>0</v>
      </c>
      <c r="K16" s="47">
        <v>0</v>
      </c>
      <c r="L16" s="47">
        <v>0</v>
      </c>
      <c r="M16" s="47">
        <v>0</v>
      </c>
      <c r="N16" s="47">
        <v>10.5</v>
      </c>
      <c r="O16" s="47">
        <v>0</v>
      </c>
      <c r="P16" s="47">
        <v>1.17</v>
      </c>
    </row>
    <row r="17" spans="2:16" x14ac:dyDescent="0.25">
      <c r="B17" s="241"/>
      <c r="C17" s="8" t="s">
        <v>20</v>
      </c>
      <c r="D17" s="47">
        <v>30</v>
      </c>
      <c r="E17" s="47">
        <v>2.25</v>
      </c>
      <c r="F17" s="47">
        <v>0.87</v>
      </c>
      <c r="G17" s="47">
        <v>15.42</v>
      </c>
      <c r="H17" s="47">
        <v>78.599999999999994</v>
      </c>
      <c r="I17" s="47">
        <v>0.03</v>
      </c>
      <c r="J17" s="47">
        <v>0</v>
      </c>
      <c r="K17" s="47">
        <v>0</v>
      </c>
      <c r="L17" s="47">
        <v>0</v>
      </c>
      <c r="M17" s="47">
        <v>0</v>
      </c>
      <c r="N17" s="47">
        <v>5.7</v>
      </c>
      <c r="O17" s="47">
        <v>0</v>
      </c>
      <c r="P17" s="47">
        <v>0.36</v>
      </c>
    </row>
    <row r="18" spans="2:16" x14ac:dyDescent="0.25">
      <c r="B18" s="241"/>
      <c r="C18" s="8"/>
      <c r="D18" s="47"/>
      <c r="E18" s="169">
        <f>E10+E11+E12+E13+E14+E15+E16+E17</f>
        <v>36.47</v>
      </c>
      <c r="F18" s="169">
        <f t="shared" ref="F18:P18" si="1">F10+F11+F12+F13+F14+F15+F16+F17</f>
        <v>23.429999999999996</v>
      </c>
      <c r="G18" s="169">
        <f t="shared" si="1"/>
        <v>116.97000000000001</v>
      </c>
      <c r="H18" s="169">
        <f t="shared" si="1"/>
        <v>838.51</v>
      </c>
      <c r="I18" s="169">
        <f t="shared" si="1"/>
        <v>0.68000000000000016</v>
      </c>
      <c r="J18" s="169">
        <f t="shared" si="1"/>
        <v>74.34</v>
      </c>
      <c r="K18" s="169">
        <f t="shared" si="1"/>
        <v>34.510000000000005</v>
      </c>
      <c r="L18" s="169">
        <f t="shared" si="1"/>
        <v>0.85</v>
      </c>
      <c r="M18" s="169">
        <f t="shared" si="1"/>
        <v>106.22000000000001</v>
      </c>
      <c r="N18" s="169">
        <f t="shared" si="1"/>
        <v>100</v>
      </c>
      <c r="O18" s="169">
        <f t="shared" si="1"/>
        <v>724.17000000000007</v>
      </c>
      <c r="P18" s="169">
        <f t="shared" si="1"/>
        <v>11.31</v>
      </c>
    </row>
    <row r="19" spans="2:16" ht="15.75" x14ac:dyDescent="0.25">
      <c r="B19" s="241"/>
      <c r="C19" s="239" t="s">
        <v>51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3"/>
    </row>
    <row r="20" spans="2:16" ht="48" customHeight="1" x14ac:dyDescent="0.25">
      <c r="B20" s="241"/>
      <c r="C20" s="32" t="s">
        <v>53</v>
      </c>
      <c r="D20" s="45">
        <v>50</v>
      </c>
      <c r="E20" s="45">
        <v>3.75</v>
      </c>
      <c r="F20" s="45">
        <v>5.9</v>
      </c>
      <c r="G20" s="45">
        <v>37.450000000000003</v>
      </c>
      <c r="H20" s="45">
        <v>208.55</v>
      </c>
      <c r="I20" s="45">
        <v>0.04</v>
      </c>
      <c r="J20" s="45">
        <v>0</v>
      </c>
      <c r="K20" s="45">
        <v>0</v>
      </c>
      <c r="L20" s="45">
        <v>0</v>
      </c>
      <c r="M20" s="45">
        <v>13</v>
      </c>
      <c r="N20" s="45">
        <v>20</v>
      </c>
      <c r="O20" s="45">
        <v>69</v>
      </c>
      <c r="P20" s="45">
        <v>1</v>
      </c>
    </row>
    <row r="21" spans="2:16" x14ac:dyDescent="0.25">
      <c r="B21" s="242"/>
      <c r="C21" s="13" t="s">
        <v>73</v>
      </c>
      <c r="D21" s="13">
        <v>100</v>
      </c>
      <c r="E21" s="13">
        <v>0.4</v>
      </c>
      <c r="F21" s="13">
        <v>0.4</v>
      </c>
      <c r="G21" s="13">
        <v>0.4</v>
      </c>
      <c r="H21" s="44">
        <v>0.4</v>
      </c>
      <c r="I21" s="13">
        <v>0.4</v>
      </c>
      <c r="J21" s="13">
        <v>0.4</v>
      </c>
      <c r="K21" s="13">
        <v>0.4</v>
      </c>
      <c r="L21" s="13">
        <v>0.4</v>
      </c>
      <c r="M21" s="13">
        <v>0.4</v>
      </c>
      <c r="N21" s="13">
        <v>0.4</v>
      </c>
      <c r="O21" s="13">
        <v>0.4</v>
      </c>
      <c r="P21" s="13">
        <v>0.4</v>
      </c>
    </row>
    <row r="22" spans="2:16" x14ac:dyDescent="0.25">
      <c r="B22" s="11"/>
      <c r="C22" s="13"/>
      <c r="D22" s="13"/>
      <c r="E22" s="108">
        <f>E21+E20</f>
        <v>4.1500000000000004</v>
      </c>
      <c r="F22" s="108">
        <f t="shared" ref="F22:P22" si="2">F21+F20</f>
        <v>6.3000000000000007</v>
      </c>
      <c r="G22" s="108">
        <f t="shared" si="2"/>
        <v>37.85</v>
      </c>
      <c r="H22" s="108">
        <f t="shared" si="2"/>
        <v>208.95000000000002</v>
      </c>
      <c r="I22" s="108">
        <f t="shared" si="2"/>
        <v>0.44</v>
      </c>
      <c r="J22" s="108">
        <f t="shared" si="2"/>
        <v>0.4</v>
      </c>
      <c r="K22" s="108">
        <f t="shared" si="2"/>
        <v>0.4</v>
      </c>
      <c r="L22" s="108">
        <f t="shared" si="2"/>
        <v>0.4</v>
      </c>
      <c r="M22" s="108">
        <f t="shared" si="2"/>
        <v>13.4</v>
      </c>
      <c r="N22" s="108">
        <f t="shared" si="2"/>
        <v>20.399999999999999</v>
      </c>
      <c r="O22" s="108">
        <f t="shared" si="2"/>
        <v>69.400000000000006</v>
      </c>
      <c r="P22" s="108">
        <f t="shared" si="2"/>
        <v>1.4</v>
      </c>
    </row>
    <row r="23" spans="2:16" x14ac:dyDescent="0.25">
      <c r="B23" s="11"/>
      <c r="C23" s="22" t="s">
        <v>27</v>
      </c>
      <c r="D23" s="12"/>
      <c r="E23" s="170">
        <f t="shared" ref="E23:P23" si="3">E8+E18+E22</f>
        <v>51.69</v>
      </c>
      <c r="F23" s="170">
        <f t="shared" si="3"/>
        <v>40.549999999999997</v>
      </c>
      <c r="G23" s="170">
        <f t="shared" si="3"/>
        <v>220.57000000000002</v>
      </c>
      <c r="H23" s="170">
        <f t="shared" si="3"/>
        <v>1452.28</v>
      </c>
      <c r="I23" s="170">
        <f t="shared" si="3"/>
        <v>1.5</v>
      </c>
      <c r="J23" s="170">
        <f t="shared" si="3"/>
        <v>102.01</v>
      </c>
      <c r="K23" s="170">
        <f t="shared" si="3"/>
        <v>34.930000000000007</v>
      </c>
      <c r="L23" s="170">
        <f t="shared" si="3"/>
        <v>1.9099999999999997</v>
      </c>
      <c r="M23" s="170">
        <f t="shared" si="3"/>
        <v>169.96</v>
      </c>
      <c r="N23" s="170">
        <f t="shared" si="3"/>
        <v>148.01</v>
      </c>
      <c r="O23" s="171">
        <f t="shared" si="3"/>
        <v>918.64</v>
      </c>
      <c r="P23" s="170">
        <f t="shared" si="3"/>
        <v>16.22</v>
      </c>
    </row>
  </sheetData>
  <mergeCells count="10">
    <mergeCell ref="C19:P19"/>
    <mergeCell ref="B5:B8"/>
    <mergeCell ref="B9:P9"/>
    <mergeCell ref="B2:B3"/>
    <mergeCell ref="C2:C3"/>
    <mergeCell ref="E2:G2"/>
    <mergeCell ref="I2:L2"/>
    <mergeCell ref="M2:P2"/>
    <mergeCell ref="B4:P4"/>
    <mergeCell ref="B10:B21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H34" sqref="H34"/>
    </sheetView>
  </sheetViews>
  <sheetFormatPr defaultRowHeight="15" x14ac:dyDescent="0.25"/>
  <cols>
    <col min="1" max="1" width="2.140625" customWidth="1"/>
    <col min="2" max="2" width="5.7109375" customWidth="1"/>
    <col min="3" max="3" width="19.42578125" customWidth="1"/>
    <col min="4" max="4" width="7.85546875" customWidth="1"/>
    <col min="5" max="5" width="8.140625" customWidth="1"/>
    <col min="6" max="6" width="7.5703125" customWidth="1"/>
    <col min="7" max="7" width="8" customWidth="1"/>
    <col min="8" max="8" width="7.85546875" customWidth="1"/>
    <col min="11" max="11" width="8.28515625" customWidth="1"/>
    <col min="12" max="12" width="6.5703125" customWidth="1"/>
    <col min="13" max="13" width="7" customWidth="1"/>
    <col min="14" max="14" width="8" customWidth="1"/>
    <col min="15" max="15" width="7.42578125" customWidth="1"/>
    <col min="16" max="16" width="6.5703125" customWidth="1"/>
  </cols>
  <sheetData>
    <row r="2" spans="1:16" ht="24.75" x14ac:dyDescent="0.25">
      <c r="A2" s="16"/>
      <c r="B2" s="218" t="s">
        <v>0</v>
      </c>
      <c r="C2" s="220" t="s">
        <v>1</v>
      </c>
      <c r="D2" s="54" t="s">
        <v>31</v>
      </c>
      <c r="E2" s="226" t="s">
        <v>2</v>
      </c>
      <c r="F2" s="227"/>
      <c r="G2" s="228"/>
      <c r="H2" s="139" t="s">
        <v>24</v>
      </c>
      <c r="I2" s="229" t="s">
        <v>15</v>
      </c>
      <c r="J2" s="215"/>
      <c r="K2" s="215"/>
      <c r="L2" s="216"/>
      <c r="M2" s="229" t="s">
        <v>16</v>
      </c>
      <c r="N2" s="215"/>
      <c r="O2" s="215"/>
      <c r="P2" s="216"/>
    </row>
    <row r="3" spans="1:16" ht="15.75" x14ac:dyDescent="0.25">
      <c r="A3" s="16"/>
      <c r="B3" s="219"/>
      <c r="C3" s="221"/>
      <c r="D3" s="2" t="s">
        <v>30</v>
      </c>
      <c r="E3" s="3" t="s">
        <v>3</v>
      </c>
      <c r="F3" s="1" t="s">
        <v>4</v>
      </c>
      <c r="G3" s="3" t="s">
        <v>5</v>
      </c>
      <c r="H3" s="3" t="s">
        <v>6</v>
      </c>
      <c r="I3" s="4" t="s">
        <v>7</v>
      </c>
      <c r="J3" s="25" t="s">
        <v>8</v>
      </c>
      <c r="K3" s="25" t="s">
        <v>9</v>
      </c>
      <c r="L3" s="26" t="s">
        <v>10</v>
      </c>
      <c r="M3" s="6" t="s">
        <v>13</v>
      </c>
      <c r="N3" s="4" t="s">
        <v>11</v>
      </c>
      <c r="O3" s="25" t="s">
        <v>12</v>
      </c>
      <c r="P3" s="26" t="s">
        <v>14</v>
      </c>
    </row>
    <row r="4" spans="1:16" x14ac:dyDescent="0.25">
      <c r="A4" s="16"/>
      <c r="B4" s="197" t="s">
        <v>17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8"/>
    </row>
    <row r="5" spans="1:16" ht="31.5" customHeight="1" x14ac:dyDescent="0.25">
      <c r="A5" s="16"/>
      <c r="B5" s="194"/>
      <c r="C5" s="23" t="s">
        <v>38</v>
      </c>
      <c r="D5" s="46" t="s">
        <v>36</v>
      </c>
      <c r="E5" s="116">
        <v>5.99</v>
      </c>
      <c r="F5" s="116">
        <v>7.5</v>
      </c>
      <c r="G5" s="116">
        <v>35.43</v>
      </c>
      <c r="H5" s="116">
        <v>278.63</v>
      </c>
      <c r="I5" s="116">
        <v>0.06</v>
      </c>
      <c r="J5" s="116">
        <v>1.5</v>
      </c>
      <c r="K5" s="116">
        <v>0</v>
      </c>
      <c r="L5" s="116">
        <v>0</v>
      </c>
      <c r="M5" s="116">
        <v>0</v>
      </c>
      <c r="N5" s="116">
        <v>197</v>
      </c>
      <c r="O5" s="116">
        <v>0</v>
      </c>
      <c r="P5" s="47">
        <v>0.64</v>
      </c>
    </row>
    <row r="6" spans="1:16" ht="17.25" customHeight="1" x14ac:dyDescent="0.25">
      <c r="A6" s="16"/>
      <c r="B6" s="195"/>
      <c r="C6" s="80" t="s">
        <v>45</v>
      </c>
      <c r="D6" s="81">
        <v>30</v>
      </c>
      <c r="E6" s="82">
        <v>2.2999999999999998</v>
      </c>
      <c r="F6" s="82">
        <v>0.2</v>
      </c>
      <c r="G6" s="82">
        <v>15.1</v>
      </c>
      <c r="H6" s="82">
        <v>71</v>
      </c>
      <c r="I6" s="82">
        <v>0</v>
      </c>
      <c r="J6" s="82">
        <v>0</v>
      </c>
      <c r="K6" s="82">
        <v>0</v>
      </c>
      <c r="L6" s="82">
        <v>0.6</v>
      </c>
      <c r="M6" s="82">
        <v>9.9</v>
      </c>
      <c r="N6" s="82">
        <v>6.9</v>
      </c>
      <c r="O6" s="82">
        <v>25.2</v>
      </c>
      <c r="P6" s="82">
        <v>0.6</v>
      </c>
    </row>
    <row r="7" spans="1:16" ht="19.5" customHeight="1" x14ac:dyDescent="0.25">
      <c r="A7" s="16"/>
      <c r="B7" s="195"/>
      <c r="C7" s="23" t="s">
        <v>42</v>
      </c>
      <c r="D7" s="7">
        <v>200</v>
      </c>
      <c r="E7" s="7">
        <v>0.2</v>
      </c>
      <c r="F7" s="7">
        <v>0</v>
      </c>
      <c r="G7" s="7">
        <v>14</v>
      </c>
      <c r="H7" s="7">
        <v>28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0.6</v>
      </c>
      <c r="O7" s="7">
        <v>0</v>
      </c>
      <c r="P7" s="8">
        <v>0.4</v>
      </c>
    </row>
    <row r="8" spans="1:16" x14ac:dyDescent="0.25">
      <c r="A8" s="16"/>
      <c r="B8" s="195"/>
      <c r="C8" s="20"/>
      <c r="D8" s="21"/>
      <c r="E8" s="175">
        <f>E5+E7+E6</f>
        <v>8.49</v>
      </c>
      <c r="F8" s="175">
        <f t="shared" ref="F8:P8" si="0">F5+F7+F6</f>
        <v>7.7</v>
      </c>
      <c r="G8" s="175">
        <f t="shared" si="0"/>
        <v>64.53</v>
      </c>
      <c r="H8" s="175">
        <f t="shared" si="0"/>
        <v>377.63</v>
      </c>
      <c r="I8" s="175">
        <f t="shared" si="0"/>
        <v>0.06</v>
      </c>
      <c r="J8" s="175">
        <f t="shared" si="0"/>
        <v>1.5</v>
      </c>
      <c r="K8" s="175">
        <f t="shared" si="0"/>
        <v>0</v>
      </c>
      <c r="L8" s="175">
        <f t="shared" si="0"/>
        <v>0.6</v>
      </c>
      <c r="M8" s="175">
        <f t="shared" si="0"/>
        <v>9.9</v>
      </c>
      <c r="N8" s="175">
        <f t="shared" si="0"/>
        <v>204.5</v>
      </c>
      <c r="O8" s="175">
        <f t="shared" si="0"/>
        <v>25.2</v>
      </c>
      <c r="P8" s="175">
        <f t="shared" si="0"/>
        <v>1.6400000000000001</v>
      </c>
    </row>
    <row r="9" spans="1:16" x14ac:dyDescent="0.25">
      <c r="A9" s="16"/>
      <c r="B9" s="197" t="s">
        <v>26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</row>
    <row r="10" spans="1:16" ht="41.25" customHeight="1" x14ac:dyDescent="0.25">
      <c r="A10" s="16"/>
      <c r="B10" s="243" t="s">
        <v>41</v>
      </c>
      <c r="C10" s="104" t="s">
        <v>90</v>
      </c>
      <c r="D10" s="47">
        <v>60</v>
      </c>
      <c r="E10" s="47">
        <v>0.62</v>
      </c>
      <c r="F10" s="47">
        <v>3.09</v>
      </c>
      <c r="G10" s="47">
        <v>4.45</v>
      </c>
      <c r="H10" s="47">
        <v>48.78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</row>
    <row r="11" spans="1:16" ht="40.5" customHeight="1" x14ac:dyDescent="0.25">
      <c r="A11" s="16"/>
      <c r="B11" s="244"/>
      <c r="C11" s="137" t="s">
        <v>100</v>
      </c>
      <c r="D11" s="153">
        <v>200</v>
      </c>
      <c r="E11" s="153">
        <v>2.15</v>
      </c>
      <c r="F11" s="153">
        <v>2.27</v>
      </c>
      <c r="G11" s="153">
        <v>13.71</v>
      </c>
      <c r="H11" s="153">
        <v>83.8</v>
      </c>
      <c r="I11" s="153">
        <v>0.09</v>
      </c>
      <c r="J11" s="153">
        <v>6.6</v>
      </c>
      <c r="K11" s="153">
        <v>0</v>
      </c>
      <c r="L11" s="153">
        <v>0</v>
      </c>
      <c r="M11" s="153">
        <v>21.6</v>
      </c>
      <c r="N11" s="153">
        <v>19.68</v>
      </c>
      <c r="O11" s="153">
        <v>53.32</v>
      </c>
      <c r="P11" s="154">
        <v>0.87</v>
      </c>
    </row>
    <row r="12" spans="1:16" x14ac:dyDescent="0.25">
      <c r="A12" s="16"/>
      <c r="B12" s="244"/>
      <c r="C12" s="49" t="s">
        <v>83</v>
      </c>
      <c r="D12" s="50">
        <v>200</v>
      </c>
      <c r="E12" s="50">
        <v>38.700000000000003</v>
      </c>
      <c r="F12" s="50">
        <v>41.2</v>
      </c>
      <c r="G12" s="50">
        <v>33.9</v>
      </c>
      <c r="H12" s="50">
        <v>661.8</v>
      </c>
      <c r="I12" s="50">
        <v>0.1</v>
      </c>
      <c r="J12" s="50">
        <v>2.7</v>
      </c>
      <c r="K12" s="50">
        <v>7.4</v>
      </c>
      <c r="L12" s="50">
        <v>0.9</v>
      </c>
      <c r="M12" s="53">
        <v>59.9</v>
      </c>
      <c r="N12" s="50">
        <v>41.9</v>
      </c>
      <c r="O12" s="50">
        <v>370.5</v>
      </c>
      <c r="P12" s="50">
        <v>3.6</v>
      </c>
    </row>
    <row r="13" spans="1:16" x14ac:dyDescent="0.25">
      <c r="A13" s="16"/>
      <c r="B13" s="244"/>
      <c r="C13" s="13" t="s">
        <v>43</v>
      </c>
      <c r="D13" s="7">
        <v>200</v>
      </c>
      <c r="E13" s="7">
        <v>0.2</v>
      </c>
      <c r="F13" s="7">
        <v>0.2</v>
      </c>
      <c r="G13" s="7">
        <v>22.3</v>
      </c>
      <c r="H13" s="7">
        <v>110</v>
      </c>
      <c r="I13" s="7">
        <v>0.02</v>
      </c>
      <c r="J13" s="8">
        <v>0</v>
      </c>
      <c r="K13" s="8">
        <v>0</v>
      </c>
      <c r="L13" s="8">
        <v>0</v>
      </c>
      <c r="M13" s="8">
        <v>0</v>
      </c>
      <c r="N13" s="8">
        <v>12</v>
      </c>
      <c r="O13" s="8">
        <v>2.4</v>
      </c>
      <c r="P13" s="8">
        <v>0.6</v>
      </c>
    </row>
    <row r="14" spans="1:16" x14ac:dyDescent="0.25">
      <c r="B14" s="244"/>
      <c r="C14" s="8" t="s">
        <v>19</v>
      </c>
      <c r="D14" s="7">
        <v>30</v>
      </c>
      <c r="E14" s="7">
        <v>1.98</v>
      </c>
      <c r="F14" s="7">
        <v>0.36</v>
      </c>
      <c r="G14" s="7">
        <v>10.26</v>
      </c>
      <c r="H14" s="7">
        <v>49.62</v>
      </c>
      <c r="I14" s="7">
        <v>0.06</v>
      </c>
      <c r="J14" s="7">
        <v>0</v>
      </c>
      <c r="K14" s="7">
        <v>0</v>
      </c>
      <c r="L14" s="7">
        <v>0</v>
      </c>
      <c r="M14" s="7">
        <v>0</v>
      </c>
      <c r="N14" s="7">
        <v>10.5</v>
      </c>
      <c r="O14" s="7">
        <v>0</v>
      </c>
      <c r="P14" s="8">
        <v>1.17</v>
      </c>
    </row>
    <row r="15" spans="1:16" x14ac:dyDescent="0.25">
      <c r="B15" s="244"/>
      <c r="C15" s="8" t="s">
        <v>20</v>
      </c>
      <c r="D15" s="8">
        <v>30</v>
      </c>
      <c r="E15" s="7">
        <v>2.2999999999999998</v>
      </c>
      <c r="F15" s="7">
        <v>0.2</v>
      </c>
      <c r="G15" s="7">
        <v>15.1</v>
      </c>
      <c r="H15" s="8">
        <v>71</v>
      </c>
      <c r="I15" s="7">
        <v>0</v>
      </c>
      <c r="J15" s="7">
        <v>0</v>
      </c>
      <c r="K15" s="7">
        <v>0</v>
      </c>
      <c r="L15" s="7">
        <v>0.6</v>
      </c>
      <c r="M15" s="7">
        <v>9.9</v>
      </c>
      <c r="N15" s="7">
        <v>6.9</v>
      </c>
      <c r="O15" s="7">
        <v>25.2</v>
      </c>
      <c r="P15" s="8">
        <v>0.6</v>
      </c>
    </row>
    <row r="16" spans="1:16" x14ac:dyDescent="0.25">
      <c r="B16" s="244"/>
      <c r="C16" s="8"/>
      <c r="D16" s="8"/>
      <c r="E16" s="8">
        <f t="shared" ref="E16:P16" si="1">E11+E12+E13+E14+E15</f>
        <v>45.33</v>
      </c>
      <c r="F16" s="8">
        <f t="shared" si="1"/>
        <v>44.230000000000011</v>
      </c>
      <c r="G16" s="8">
        <f t="shared" si="1"/>
        <v>95.27</v>
      </c>
      <c r="H16" s="8">
        <f t="shared" si="1"/>
        <v>976.21999999999991</v>
      </c>
      <c r="I16" s="8">
        <f t="shared" si="1"/>
        <v>0.27</v>
      </c>
      <c r="J16" s="8">
        <f t="shared" si="1"/>
        <v>9.3000000000000007</v>
      </c>
      <c r="K16" s="8">
        <f t="shared" si="1"/>
        <v>7.4</v>
      </c>
      <c r="L16" s="8">
        <f t="shared" si="1"/>
        <v>1.5</v>
      </c>
      <c r="M16" s="8">
        <f t="shared" si="1"/>
        <v>91.4</v>
      </c>
      <c r="N16" s="8">
        <f t="shared" si="1"/>
        <v>90.98</v>
      </c>
      <c r="O16" s="8">
        <f t="shared" si="1"/>
        <v>451.41999999999996</v>
      </c>
      <c r="P16" s="8">
        <f t="shared" si="1"/>
        <v>6.839999999999999</v>
      </c>
    </row>
    <row r="17" spans="2:16" ht="18.75" x14ac:dyDescent="0.3">
      <c r="B17" s="244"/>
      <c r="C17" s="214" t="s">
        <v>51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</row>
    <row r="18" spans="2:16" x14ac:dyDescent="0.25">
      <c r="B18" s="244"/>
      <c r="C18" s="13" t="s">
        <v>72</v>
      </c>
      <c r="D18" s="13">
        <v>100</v>
      </c>
      <c r="E18" s="13">
        <v>9.8000000000000007</v>
      </c>
      <c r="F18" s="13">
        <v>34.700000000000003</v>
      </c>
      <c r="G18" s="13">
        <v>50.4</v>
      </c>
      <c r="H18" s="117">
        <v>554</v>
      </c>
      <c r="I18" s="66">
        <v>0.51</v>
      </c>
      <c r="J18" s="8">
        <v>0</v>
      </c>
      <c r="K18" s="8">
        <v>0.24</v>
      </c>
      <c r="L18" s="8">
        <v>0</v>
      </c>
      <c r="M18" s="8">
        <v>1.7</v>
      </c>
      <c r="N18" s="8">
        <v>3.52</v>
      </c>
      <c r="O18" s="8">
        <v>0</v>
      </c>
      <c r="P18" s="8">
        <v>0.83</v>
      </c>
    </row>
    <row r="19" spans="2:16" x14ac:dyDescent="0.25">
      <c r="B19" s="244"/>
      <c r="C19" s="13" t="s">
        <v>80</v>
      </c>
      <c r="D19" s="13">
        <v>100</v>
      </c>
      <c r="E19" s="13">
        <v>0.9</v>
      </c>
      <c r="F19" s="13">
        <v>0.2</v>
      </c>
      <c r="G19" s="13">
        <v>8.1</v>
      </c>
      <c r="H19" s="117">
        <v>43</v>
      </c>
      <c r="I19" s="66">
        <v>0.27</v>
      </c>
      <c r="J19" s="13">
        <v>6.6</v>
      </c>
      <c r="K19" s="13">
        <v>0.09</v>
      </c>
      <c r="L19" s="13">
        <v>0</v>
      </c>
      <c r="M19" s="13">
        <v>0.33</v>
      </c>
      <c r="N19" s="8">
        <v>0.34</v>
      </c>
      <c r="O19" s="8">
        <v>0.15</v>
      </c>
      <c r="P19" s="8">
        <v>0.17</v>
      </c>
    </row>
    <row r="20" spans="2:16" x14ac:dyDescent="0.25">
      <c r="B20" s="244"/>
      <c r="C20" s="13"/>
      <c r="D20" s="13"/>
      <c r="E20" s="22">
        <f>E18+E19</f>
        <v>10.700000000000001</v>
      </c>
      <c r="F20" s="22">
        <f t="shared" ref="F20:P20" si="2">F18+F19</f>
        <v>34.900000000000006</v>
      </c>
      <c r="G20" s="22">
        <f t="shared" si="2"/>
        <v>58.5</v>
      </c>
      <c r="H20" s="22">
        <f t="shared" si="2"/>
        <v>597</v>
      </c>
      <c r="I20" s="22">
        <f t="shared" si="2"/>
        <v>0.78</v>
      </c>
      <c r="J20" s="22">
        <f t="shared" si="2"/>
        <v>6.6</v>
      </c>
      <c r="K20" s="22">
        <f t="shared" si="2"/>
        <v>0.32999999999999996</v>
      </c>
      <c r="L20" s="22">
        <f t="shared" si="2"/>
        <v>0</v>
      </c>
      <c r="M20" s="22">
        <f t="shared" si="2"/>
        <v>2.0299999999999998</v>
      </c>
      <c r="N20" s="22">
        <f t="shared" si="2"/>
        <v>3.86</v>
      </c>
      <c r="O20" s="22">
        <f t="shared" si="2"/>
        <v>0.15</v>
      </c>
      <c r="P20" s="22">
        <f t="shared" si="2"/>
        <v>1</v>
      </c>
    </row>
    <row r="21" spans="2:16" x14ac:dyDescent="0.25">
      <c r="B21" s="245"/>
      <c r="C21" s="22" t="s">
        <v>27</v>
      </c>
      <c r="D21" s="12"/>
      <c r="E21" s="22">
        <f t="shared" ref="E21:P21" si="3">E8+E16+E20</f>
        <v>64.52</v>
      </c>
      <c r="F21" s="22">
        <f t="shared" si="3"/>
        <v>86.830000000000013</v>
      </c>
      <c r="G21" s="22">
        <f t="shared" si="3"/>
        <v>218.3</v>
      </c>
      <c r="H21" s="22">
        <f t="shared" si="3"/>
        <v>1950.85</v>
      </c>
      <c r="I21" s="22">
        <f t="shared" si="3"/>
        <v>1.1100000000000001</v>
      </c>
      <c r="J21" s="22">
        <f t="shared" si="3"/>
        <v>17.399999999999999</v>
      </c>
      <c r="K21" s="22">
        <f t="shared" si="3"/>
        <v>7.73</v>
      </c>
      <c r="L21" s="22">
        <f t="shared" si="3"/>
        <v>2.1</v>
      </c>
      <c r="M21" s="22">
        <f t="shared" si="3"/>
        <v>103.33000000000001</v>
      </c>
      <c r="N21" s="22">
        <f t="shared" si="3"/>
        <v>299.34000000000003</v>
      </c>
      <c r="O21" s="22">
        <f t="shared" si="3"/>
        <v>476.76999999999992</v>
      </c>
      <c r="P21" s="22">
        <f t="shared" si="3"/>
        <v>9.4799999999999986</v>
      </c>
    </row>
  </sheetData>
  <mergeCells count="10">
    <mergeCell ref="C17:P17"/>
    <mergeCell ref="B10:B21"/>
    <mergeCell ref="B5:B8"/>
    <mergeCell ref="B9:P9"/>
    <mergeCell ref="B2:B3"/>
    <mergeCell ref="C2:C3"/>
    <mergeCell ref="E2:G2"/>
    <mergeCell ref="I2:L2"/>
    <mergeCell ref="M2:P2"/>
    <mergeCell ref="B4:P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Нина Борисовна</cp:lastModifiedBy>
  <cp:lastPrinted>2019-05-27T05:58:20Z</cp:lastPrinted>
  <dcterms:created xsi:type="dcterms:W3CDTF">2016-11-10T09:20:41Z</dcterms:created>
  <dcterms:modified xsi:type="dcterms:W3CDTF">2024-01-12T07:53:59Z</dcterms:modified>
</cp:coreProperties>
</file>